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24松島町〇\"/>
    </mc:Choice>
  </mc:AlternateContent>
  <xr:revisionPtr revIDLastSave="0" documentId="13_ncr:1_{2B09D449-28D5-41F3-A44C-BBA6EA3CE11F}" xr6:coauthVersionLast="47" xr6:coauthVersionMax="47" xr10:uidLastSave="{00000000-0000-0000-0000-000000000000}"/>
  <bookViews>
    <workbookView xWindow="-28920" yWindow="-19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s="1"/>
  <c r="BW35" i="10" s="1"/>
  <c r="BW36" i="10" s="1"/>
  <c r="BW37" i="10" s="1"/>
  <c r="BW38" i="10" s="1"/>
  <c r="BW39" i="10" s="1"/>
  <c r="BW40" i="10" s="1"/>
  <c r="CO34" i="10" l="1"/>
</calcChain>
</file>

<file path=xl/sharedStrings.xml><?xml version="1.0" encoding="utf-8"?>
<sst xmlns="http://schemas.openxmlformats.org/spreadsheetml/2006/main" count="1091" uniqueCount="568">
  <si>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</si>
  <si>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</si>
  <si>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</si>
  <si>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</si>
  <si>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</si>
  <si>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</si>
  <si>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</si>
  <si>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</si>
  <si>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</si>
  <si>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</si>
  <si>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</si>
  <si>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</si>
  <si>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</si>
  <si>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</si>
  <si>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</si>
  <si>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</si>
  <si>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</si>
  <si>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</si>
  <si>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</si>
  <si>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</si>
  <si>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</si>
  <si>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</si>
  <si>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</si>
  <si>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</si>
  <si>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</si>
  <si>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</si>
  <si>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</si>
  <si>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</si>
  <si>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</si>
  <si>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</si>
  <si>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</si>
  <si>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</si>
  <si>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</si>
  <si>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</si>
  <si>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</si>
  <si>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</si>
  <si>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</si>
  <si>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</si>
  <si>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</si>
  <si>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</si>
  <si>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</si>
  <si>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</si>
  <si>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</si>
  <si>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</si>
  <si>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</si>
  <si>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</si>
  <si>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</si>
  <si>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</si>
  <si>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</si>
  <si>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</si>
  <si>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</si>
  <si>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</si>
  <si>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</si>
  <si>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</si>
  <si>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</si>
  <si>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</si>
  <si>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</si>
  <si>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</si>
  <si>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</si>
  <si>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</si>
  <si>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</si>
  <si>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</si>
  <si>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</si>
  <si>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</si>
  <si>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</si>
  <si>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</si>
  <si>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</si>
  <si>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</si>
  <si>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</si>
  <si>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</si>
  <si>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</si>
  <si>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</si>
  <si>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</si>
  <si>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</si>
  <si>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</si>
  <si>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</si>
  <si>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</si>
  <si>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</si>
  <si>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</si>
  <si>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</si>
  <si>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</si>
  <si>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</si>
  <si>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</si>
  <si>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</si>
  <si>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</si>
  <si>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</si>
  <si>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</si>
  <si>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</si>
  <si>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</si>
  <si>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</si>
  <si>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</si>
  <si>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</si>
  <si>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</si>
  <si>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</si>
  <si>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</si>
  <si>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</si>
  <si>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</si>
  <si>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</si>
  <si>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</si>
  <si>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</si>
  <si>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</si>
  <si>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</si>
  <si>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</si>
  <si>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</si>
  <si>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</si>
  <si>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</si>
  <si>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</si>
  <si>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</si>
  <si>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</si>
  <si>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</si>
  <si>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</si>
  <si>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</si>
  <si>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</si>
  <si>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</si>
  <si>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</si>
  <si>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</si>
  <si>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</si>
  <si>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</si>
  <si>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</si>
  <si>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</si>
  <si>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</si>
  <si>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</si>
  <si>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</si>
  <si>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</si>
  <si>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</si>
  <si>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</si>
  <si>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</si>
  <si>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</si>
  <si>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</si>
  <si>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</si>
  <si>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</si>
  <si>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</si>
  <si>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</si>
  <si>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</si>
  <si>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</si>
  <si>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</si>
  <si>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</si>
  <si>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</si>
  <si>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</si>
  <si>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</si>
  <si>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</si>
  <si>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</si>
  <si>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</si>
  <si>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</si>
  <si>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</si>
  <si>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</si>
  <si>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</si>
  <si>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</si>
  <si>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</si>
  <si>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</si>
  <si>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</si>
  <si>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</si>
  <si>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</si>
  <si>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</si>
  <si>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</si>
  <si>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</si>
  <si>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</si>
  <si>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</si>
  <si>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</si>
  <si>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</si>
  <si>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</si>
  <si>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</si>
  <si>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</si>
  <si>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</si>
  <si>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</si>
  <si>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</si>
  <si>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</si>
  <si>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</si>
  <si>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</si>
  <si>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</si>
  <si>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</si>
  <si>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</si>
  <si>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</si>
  <si>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</si>
  <si>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</si>
  <si>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</si>
  <si>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</si>
  <si>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</si>
  <si>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</si>
  <si>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</si>
  <si>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</si>
  <si>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</si>
  <si>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</si>
  <si>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</si>
  <si>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</si>
  <si>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</si>
  <si>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</si>
  <si>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</si>
  <si>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</si>
  <si>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</si>
  <si>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</si>
  <si>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</si>
  <si>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</si>
  <si>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</si>
  <si>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</si>
  <si>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</si>
  <si>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</si>
  <si>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</si>
  <si>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</si>
  <si>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</si>
  <si>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</si>
  <si>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</si>
  <si>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</si>
  <si>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宮城県松島町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</si>
  <si>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</si>
  <si>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</si>
  <si>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</si>
  <si>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</si>
  <si>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</si>
  <si>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</si>
  <si>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</si>
  <si>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</si>
  <si>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</si>
  <si>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</si>
  <si>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</si>
  <si>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</si>
  <si>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</si>
  <si>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</si>
  <si>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</si>
  <si>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</si>
  <si>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</si>
  <si>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</si>
  <si>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</si>
  <si>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</si>
  <si>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</si>
  <si>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</si>
  <si>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</si>
  <si>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</si>
  <si>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</si>
  <si>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</si>
  <si>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</si>
  <si>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</si>
  <si>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</si>
  <si>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</si>
  <si>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</si>
  <si>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</si>
  <si>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</si>
  <si>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</si>
  <si>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</si>
  <si>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</si>
  <si>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</si>
  <si>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</si>
  <si>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</si>
  <si>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</si>
  <si>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</si>
  <si>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</si>
  <si>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</si>
  <si>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</si>
  <si>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</si>
  <si>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</si>
  <si>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</si>
  <si>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</si>
  <si>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</si>
  <si>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</si>
  <si>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</si>
  <si>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</si>
  <si>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</si>
  <si>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</si>
  <si>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</si>
  <si>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</si>
  <si>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</si>
  <si>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</si>
  <si>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</si>
  <si>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</si>
  <si>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</si>
  <si>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</si>
  <si>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</si>
  <si>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</si>
  <si>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</si>
  <si>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</si>
  <si>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</si>
  <si>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</si>
  <si>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</si>
  <si>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</si>
  <si>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</si>
  <si>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</si>
  <si>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</si>
  <si>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</si>
  <si>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</si>
  <si>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</si>
  <si>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</si>
  <si>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</si>
  <si>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</si>
  <si>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</si>
  <si>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</si>
  <si>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</si>
  <si>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</si>
  <si>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</si>
  <si>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</si>
  <si>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</si>
  <si>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</si>
  <si>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</si>
  <si>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</si>
  <si>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</si>
  <si>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</si>
  <si>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</si>
  <si>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</si>
  <si>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</si>
  <si>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</si>
  <si>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</si>
  <si>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</si>
  <si>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</si>
  <si>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</si>
  <si>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</si>
  <si>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</si>
  <si>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</si>
  <si>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</si>
  <si>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</si>
  <si>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</si>
  <si>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</si>
  <si>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</si>
  <si>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</si>
  <si>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</si>
  <si>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</si>
  <si>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</si>
  <si>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</si>
  <si>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</si>
  <si>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</si>
  <si>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</si>
  <si>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</si>
  <si>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</si>
  <si>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</si>
  <si>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</si>
  <si>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</si>
  <si>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</si>
  <si>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</si>
  <si>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</si>
  <si>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</si>
  <si>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</si>
  <si>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</si>
  <si>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</si>
  <si>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</si>
  <si>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</si>
  <si>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</si>
  <si>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</si>
  <si>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</si>
  <si>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</si>
  <si>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</si>
  <si>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</si>
  <si>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</si>
  <si>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</si>
  <si>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</si>
  <si>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</si>
  <si>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</si>
  <si>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</si>
  <si>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</si>
  <si>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</si>
  <si>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</si>
  <si>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</si>
  <si>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</si>
  <si>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</si>
  <si>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</si>
  <si>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</si>
  <si>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</si>
  <si>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宮城県松島町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</si>
  <si>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</si>
  <si>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</si>
  <si>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</si>
  <si>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</si>
  <si>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</si>
  <si>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</si>
  <si>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</si>
  <si>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</si>
  <si>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</si>
  <si>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</si>
  <si>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</si>
  <si>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</si>
  <si>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</si>
  <si>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</si>
  <si>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</si>
  <si>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</si>
  <si>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</si>
  <si>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</si>
  <si>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</si>
  <si>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</si>
  <si>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</si>
  <si>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</si>
  <si>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</si>
  <si>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</si>
  <si>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</si>
  <si>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</si>
  <si>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</si>
  <si>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</si>
  <si>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</si>
  <si>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</si>
  <si>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</si>
  <si>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</si>
  <si>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</si>
  <si>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松島町国民健康保険特別会計</t>
    <phoneticPr fontId="5"/>
  </si>
  <si>
    <t>松島町介護保険特別会計</t>
    <phoneticPr fontId="5"/>
  </si>
  <si>
    <t>松島町後期高齢者医療特別会計</t>
    <phoneticPr fontId="5"/>
  </si>
  <si>
    <t>松島町介護サービス事業特別会計</t>
    <phoneticPr fontId="5"/>
  </si>
  <si>
    <t>松島町水道事業会計</t>
    <phoneticPr fontId="5"/>
  </si>
  <si>
    <t>法適用企業</t>
    <phoneticPr fontId="5"/>
  </si>
  <si>
    <t>松島町下水道事業会計</t>
    <phoneticPr fontId="5"/>
  </si>
  <si>
    <t>松島町観瀾亭等特別会計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</si>
  <si>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</si>
  <si>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</si>
  <si>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</si>
  <si>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</si>
  <si>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</si>
  <si>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</si>
  <si>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</si>
  <si>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</si>
  <si>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</si>
  <si>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</si>
  <si>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</si>
  <si>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</si>
  <si>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</si>
  <si>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</si>
  <si>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</si>
  <si>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</si>
  <si>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</si>
  <si>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</si>
  <si>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</si>
  <si>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</si>
  <si>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</si>
  <si>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</si>
  <si>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</si>
  <si>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</si>
  <si>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</si>
  <si>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</si>
  <si>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</si>
  <si>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</si>
  <si>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</si>
  <si>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</si>
  <si>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</si>
  <si>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</si>
  <si>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</si>
  <si>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</si>
  <si>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</si>
  <si>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</si>
  <si>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</si>
  <si>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</si>
  <si>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</si>
  <si>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</si>
  <si>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</si>
  <si>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</si>
  <si>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</si>
  <si>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</si>
  <si>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</si>
  <si>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</si>
  <si>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</si>
  <si>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</si>
  <si>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</si>
  <si>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</si>
  <si>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</si>
  <si>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</si>
  <si>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</si>
  <si>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</si>
  <si>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</si>
  <si>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</si>
  <si>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</si>
  <si>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</si>
  <si>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</si>
  <si>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</si>
  <si>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</si>
  <si>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</si>
  <si>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</si>
  <si>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</si>
  <si>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</si>
  <si>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</si>
  <si>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</si>
  <si>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</si>
  <si>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</si>
  <si>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</si>
  <si>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</si>
  <si>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</si>
  <si>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</si>
  <si>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</si>
  <si>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</si>
  <si>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</si>
  <si>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</si>
  <si>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</si>
  <si>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</si>
  <si>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</si>
  <si>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</si>
  <si>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</si>
  <si>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</si>
  <si>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</si>
  <si>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</si>
  <si>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</si>
  <si>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</si>
  <si>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</si>
  <si>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</si>
  <si>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</si>
  <si>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</si>
  <si>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</si>
  <si>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</si>
  <si>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</si>
  <si>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</si>
  <si>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</si>
  <si>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</si>
  <si>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</si>
  <si>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</si>
  <si>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</si>
  <si>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</si>
  <si>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</si>
  <si>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</si>
  <si>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</si>
  <si>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</si>
  <si>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</si>
  <si>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</si>
  <si>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</si>
  <si>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</si>
  <si>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</si>
  <si>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</si>
  <si>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</si>
  <si>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</si>
  <si>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</si>
  <si>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</si>
  <si>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</si>
  <si>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</si>
  <si>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</si>
  <si>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</si>
  <si>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</si>
  <si>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</si>
  <si>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</si>
  <si>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</si>
  <si>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</si>
  <si>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</si>
  <si>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</si>
  <si>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</si>
  <si>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</si>
  <si>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</si>
  <si>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</si>
  <si>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</si>
  <si>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</si>
  <si>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</si>
  <si>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</si>
  <si>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</si>
  <si>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</si>
  <si>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2.04</t>
  </si>
  <si>
    <t>▲ 0.48</t>
  </si>
  <si>
    <t>▲ 7.83</t>
  </si>
  <si>
    <t>▲ 14.59</t>
  </si>
  <si>
    <t>▲ 14.75</t>
  </si>
  <si>
    <t>松島町水道事業会計</t>
  </si>
  <si>
    <t>一般会計</t>
  </si>
  <si>
    <t>松島町下水道事業会計</t>
  </si>
  <si>
    <t>松島町介護保険特別会計</t>
  </si>
  <si>
    <t>松島町国民健康保険特別会計</t>
  </si>
  <si>
    <t>松島町観瀾亭等特別会計</t>
  </si>
  <si>
    <t>松島町後期高齢者医療特別会計</t>
  </si>
  <si>
    <t>松島町介護サービス事業特別会計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</si>
  <si>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</si>
  <si>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</si>
  <si>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</si>
  <si>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</si>
  <si>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</si>
  <si>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</si>
  <si>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</si>
  <si>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</si>
  <si>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塩釜地区消防事務組合</t>
    <rPh sb="0" eb="2">
      <t>シオガマ</t>
    </rPh>
    <rPh sb="2" eb="4">
      <t>チク</t>
    </rPh>
    <rPh sb="4" eb="6">
      <t>ショウボウ</t>
    </rPh>
    <rPh sb="6" eb="8">
      <t>ジム</t>
    </rPh>
    <rPh sb="8" eb="10">
      <t>クミアイ</t>
    </rPh>
    <phoneticPr fontId="2"/>
  </si>
  <si>
    <t>宮城東部衛生処理組合</t>
    <rPh sb="0" eb="2">
      <t>ミヤギ</t>
    </rPh>
    <rPh sb="2" eb="4">
      <t>トウブ</t>
    </rPh>
    <rPh sb="4" eb="6">
      <t>エイセイ</t>
    </rPh>
    <rPh sb="6" eb="8">
      <t>ショリ</t>
    </rPh>
    <rPh sb="8" eb="10">
      <t>クミアイ</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</si>
  <si>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</si>
  <si>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吉田川流域溜池大和町外３市３ヶ町村組合</t>
    <rPh sb="0" eb="3">
      <t>ヨシダガワ</t>
    </rPh>
    <rPh sb="3" eb="5">
      <t>リュウイキ</t>
    </rPh>
    <rPh sb="5" eb="6">
      <t>タ</t>
    </rPh>
    <rPh sb="6" eb="7">
      <t>イケ</t>
    </rPh>
    <rPh sb="7" eb="10">
      <t>タイワチョウ</t>
    </rPh>
    <rPh sb="10" eb="11">
      <t>ホカ</t>
    </rPh>
    <rPh sb="12" eb="13">
      <t>シ</t>
    </rPh>
    <rPh sb="15" eb="16">
      <t>マチ</t>
    </rPh>
    <rPh sb="16" eb="17">
      <t>ソン</t>
    </rPh>
    <rPh sb="17" eb="19">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</si>
  <si>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</si>
  <si>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1">
      <t>ショウボウ</t>
    </rPh>
    <rPh sb="11" eb="12">
      <t>ダン</t>
    </rPh>
    <rPh sb="12" eb="13">
      <t>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</si>
  <si>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</si>
  <si>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品井沼ステーション</t>
    <rPh sb="0" eb="3">
      <t>シナイヌマ</t>
    </rPh>
    <phoneticPr fontId="2"/>
  </si>
  <si>
    <t>-</t>
    <phoneticPr fontId="2"/>
  </si>
  <si>
    <t>-</t>
    <phoneticPr fontId="2"/>
  </si>
  <si>
    <t>庁舎建設基金</t>
    <rPh sb="0" eb="2">
      <t>チョウシャ</t>
    </rPh>
    <rPh sb="2" eb="4">
      <t>ケンセツ</t>
    </rPh>
    <rPh sb="4" eb="6">
      <t>キキン</t>
    </rPh>
    <phoneticPr fontId="5"/>
  </si>
  <si>
    <t>ふるさと納税基金</t>
    <rPh sb="4" eb="6">
      <t>ノウゼイ</t>
    </rPh>
    <rPh sb="6" eb="8">
      <t>キキン</t>
    </rPh>
    <phoneticPr fontId="5"/>
  </si>
  <si>
    <t>長寿社会対策基金</t>
    <rPh sb="0" eb="2">
      <t>チョウジュ</t>
    </rPh>
    <rPh sb="2" eb="4">
      <t>シャカイ</t>
    </rPh>
    <rPh sb="4" eb="6">
      <t>タイサク</t>
    </rPh>
    <rPh sb="6" eb="8">
      <t>キキン</t>
    </rPh>
    <phoneticPr fontId="5"/>
  </si>
  <si>
    <t>まち・ひと・しごと創生推進基金</t>
    <rPh sb="9" eb="11">
      <t>ソウセイ</t>
    </rPh>
    <rPh sb="11" eb="13">
      <t>スイシン</t>
    </rPh>
    <rPh sb="13" eb="15">
      <t>キキン</t>
    </rPh>
    <phoneticPr fontId="5"/>
  </si>
  <si>
    <t>震災復興基金</t>
    <rPh sb="0" eb="2">
      <t>シンサイ</t>
    </rPh>
    <rPh sb="2" eb="4">
      <t>フッコウ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</si>
</sst>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2097-4186-8C7F-920A78FDA8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146339</c:v>
                </c:pt>
                <c:pt idx="1">
                  <c:v>33018</c:v>
                </c:pt>
                <c:pt idx="2">
                  <c:v>32892</c:v>
                </c:pt>
                <c:pt idx="3">
                  <c:v>45360</c:v>
                </c:pt>
                <c:pt idx="4">
                  <c:v>39114</c:v>
                </c:pt>
              </c:numCache>
            </c:numRef>
          </c:val>
          <c:smooth val="0"/>
          <c:extLst>
            <c:ext xmlns:c16="http://schemas.microsoft.com/office/drawing/2014/chart" uri="{C3380CC4-5D6E-409C-BE32-E72D297353CC}">
              <c16:uniqueId val="{00000001-2097-4186-8C7F-920A78FDA861}"/>
            </c:ext>
          </c:extLst>
        </c:ser>
        <c:dLbls>
          <c:showLegendKey val="0"/>
          <c:showVal val="0"/>
          <c:showCatName val="0"/>
          <c:showSerName val="0"/>
          <c:showPercent val="0"/>
          <c:showBubbleSize val="0"/>
        </c:dLbls>
        <c:marker val="1"/>
        <c:smooth val="0"/>
        <c:axId val="582759296"/>
        <c:axId val="258604544"/>
      </c:lineChart>
      <c:catAx>
        <c:axId val="582759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8604544"/>
        <c:crosses val="autoZero"/>
        <c:auto val="1"/>
        <c:lblAlgn val="ctr"/>
        <c:lblOffset val="100"/>
        <c:tickLblSkip val="1"/>
        <c:tickMarkSkip val="1"/>
        <c:noMultiLvlLbl val="0"/>
      </c:catAx>
      <c:valAx>
        <c:axId val="25860454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2759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9.74</c:v>
                </c:pt>
                <c:pt idx="1">
                  <c:v>8.92</c:v>
                </c:pt>
                <c:pt idx="2">
                  <c:v>8.81</c:v>
                </c:pt>
                <c:pt idx="3">
                  <c:v>4.99</c:v>
                </c:pt>
                <c:pt idx="4">
                  <c:v>4.68</c:v>
                </c:pt>
              </c:numCache>
            </c:numRef>
          </c:val>
          <c:extLst>
            <c:ext xmlns:c16="http://schemas.microsoft.com/office/drawing/2014/chart" uri="{C3380CC4-5D6E-409C-BE32-E72D297353CC}">
              <c16:uniqueId val="{00000000-01CA-42E9-B3DE-08ACACCAE2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30.12</c:v>
                </c:pt>
                <c:pt idx="1">
                  <c:v>32.799999999999997</c:v>
                </c:pt>
                <c:pt idx="2">
                  <c:v>33.01</c:v>
                </c:pt>
                <c:pt idx="3">
                  <c:v>29.42</c:v>
                </c:pt>
                <c:pt idx="4">
                  <c:v>18.3</c:v>
                </c:pt>
              </c:numCache>
            </c:numRef>
          </c:val>
          <c:extLst>
            <c:ext xmlns:c16="http://schemas.microsoft.com/office/drawing/2014/chart" uri="{C3380CC4-5D6E-409C-BE32-E72D297353CC}">
              <c16:uniqueId val="{00000001-01CA-42E9-B3DE-08ACACCAE2EA}"/>
            </c:ext>
          </c:extLst>
        </c:ser>
        <c:dLbls>
          <c:showLegendKey val="0"/>
          <c:showVal val="0"/>
          <c:showCatName val="0"/>
          <c:showSerName val="0"/>
          <c:showPercent val="0"/>
          <c:showBubbleSize val="0"/>
        </c:dLbls>
        <c:gapWidth val="250"/>
        <c:overlap val="100"/>
        <c:axId val="510876160"/>
        <c:axId val="510875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c:v>
                </c:pt>
                <c:pt idx="1">
                  <c:v>-0.48</c:v>
                </c:pt>
                <c:pt idx="2">
                  <c:v>-7.83</c:v>
                </c:pt>
                <c:pt idx="3">
                  <c:v>-14.59</c:v>
                </c:pt>
                <c:pt idx="4">
                  <c:v>-14.75</c:v>
                </c:pt>
              </c:numCache>
            </c:numRef>
          </c:val>
          <c:smooth val="0"/>
          <c:extLst>
            <c:ext xmlns:c16="http://schemas.microsoft.com/office/drawing/2014/chart" uri="{C3380CC4-5D6E-409C-BE32-E72D297353CC}">
              <c16:uniqueId val="{00000002-01CA-42E9-B3DE-08ACACCAE2EA}"/>
            </c:ext>
          </c:extLst>
        </c:ser>
        <c:dLbls>
          <c:showLegendKey val="0"/>
          <c:showVal val="0"/>
          <c:showCatName val="0"/>
          <c:showSerName val="0"/>
          <c:showPercent val="0"/>
          <c:showBubbleSize val="0"/>
        </c:dLbls>
        <c:marker val="1"/>
        <c:smooth val="0"/>
        <c:axId val="510876160"/>
        <c:axId val="510875376"/>
      </c:lineChart>
      <c:catAx>
        <c:axId val="51087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0875376"/>
        <c:crosses val="autoZero"/>
        <c:auto val="1"/>
        <c:lblAlgn val="ctr"/>
        <c:lblOffset val="100"/>
        <c:tickLblSkip val="1"/>
        <c:tickMarkSkip val="1"/>
        <c:noMultiLvlLbl val="0"/>
      </c:catAx>
      <c:valAx>
        <c:axId val="51087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87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0.66</c:v>
                </c:pt>
                <c:pt idx="2">
                  <c:v>#N/A</c:v>
                </c:pt>
                <c:pt idx="3">
                  <c:v>0.36</c:v>
                </c:pt>
                <c:pt idx="4">
                  <c:v>#N/A</c:v>
                </c:pt>
                <c:pt idx="5">
                  <c:v>2.75</c:v>
                </c:pt>
                <c:pt idx="6">
                  <c:v>#N/A</c:v>
                </c:pt>
                <c:pt idx="7">
                  <c:v>0</c:v>
                </c:pt>
                <c:pt idx="8">
                  <c:v>0</c:v>
                </c:pt>
                <c:pt idx="9">
                  <c:v>0</c:v>
                </c:pt>
              </c:numCache>
            </c:numRef>
          </c:val>
          <c:extLst>
            <c:ext xmlns:c16="http://schemas.microsoft.com/office/drawing/2014/chart" uri="{C3380CC4-5D6E-409C-BE32-E72D297353CC}">
              <c16:uniqueId val="{00000000-7529-480E-860D-6F6E3BF052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29-480E-860D-6F6E3BF052AC}"/>
            </c:ext>
          </c:extLst>
        </c:ser>
        <c:ser>
          <c:idx val="2"/>
          <c:order val="2"/>
          <c:tx>
            <c:strRef>
              <c:f>データシート!$A$29</c:f>
              <c:strCache>
                <c:ptCount val="1"/>
                <c:pt idx="0">
                  <c:v>松島町介護サービス事業特別会計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29-480E-860D-6F6E3BF052AC}"/>
            </c:ext>
          </c:extLst>
        </c:ser>
        <c:ser>
          <c:idx val="3"/>
          <c:order val="3"/>
          <c:tx>
            <c:strRef>
              <c:f>データシート!$A$30</c:f>
              <c:strCache>
                <c:ptCount val="1"/>
                <c:pt idx="0">
                  <c:v>松島町後期高齢者医療特別会計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0.05</c:v>
                </c:pt>
                <c:pt idx="6">
                  <c:v>#N/A</c:v>
                </c:pt>
                <c:pt idx="7">
                  <c:v>0.04</c:v>
                </c:pt>
                <c:pt idx="8">
                  <c:v>#N/A</c:v>
                </c:pt>
                <c:pt idx="9">
                  <c:v>0.02</c:v>
                </c:pt>
              </c:numCache>
            </c:numRef>
          </c:val>
          <c:extLst>
            <c:ext xmlns:c16="http://schemas.microsoft.com/office/drawing/2014/chart" uri="{C3380CC4-5D6E-409C-BE32-E72D297353CC}">
              <c16:uniqueId val="{00000003-7529-480E-860D-6F6E3BF052AC}"/>
            </c:ext>
          </c:extLst>
        </c:ser>
        <c:ser>
          <c:idx val="4"/>
          <c:order val="4"/>
          <c:tx>
            <c:strRef>
              <c:f>データシート!$A$31</c:f>
              <c:strCache>
                <c:ptCount val="1"/>
                <c:pt idx="0">
                  <c:v>松島町観瀾亭等特別会計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0.21</c:v>
                </c:pt>
                <c:pt idx="4">
                  <c:v>#N/A</c:v>
                </c:pt>
                <c:pt idx="5">
                  <c:v>0.28999999999999998</c:v>
                </c:pt>
                <c:pt idx="6">
                  <c:v>#N/A</c:v>
                </c:pt>
                <c:pt idx="7">
                  <c:v>0.36</c:v>
                </c:pt>
                <c:pt idx="8">
                  <c:v>#N/A</c:v>
                </c:pt>
                <c:pt idx="9">
                  <c:v>0.24</c:v>
                </c:pt>
              </c:numCache>
            </c:numRef>
          </c:val>
          <c:extLst>
            <c:ext xmlns:c16="http://schemas.microsoft.com/office/drawing/2014/chart" uri="{C3380CC4-5D6E-409C-BE32-E72D297353CC}">
              <c16:uniqueId val="{00000004-7529-480E-860D-6F6E3BF052AC}"/>
            </c:ext>
          </c:extLst>
        </c:ser>
        <c:ser>
          <c:idx val="5"/>
          <c:order val="5"/>
          <c:tx>
            <c:strRef>
              <c:f>データシート!$A$32</c:f>
              <c:strCache>
                <c:ptCount val="1"/>
                <c:pt idx="0">
                  <c:v>松島町国民健康保険特別会計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1.51</c:v>
                </c:pt>
                <c:pt idx="4">
                  <c:v>#N/A</c:v>
                </c:pt>
                <c:pt idx="5">
                  <c:v>1.1599999999999999</c:v>
                </c:pt>
                <c:pt idx="6">
                  <c:v>#N/A</c:v>
                </c:pt>
                <c:pt idx="7">
                  <c:v>0.06</c:v>
                </c:pt>
                <c:pt idx="8">
                  <c:v>#N/A</c:v>
                </c:pt>
                <c:pt idx="9">
                  <c:v>0.41</c:v>
                </c:pt>
              </c:numCache>
            </c:numRef>
          </c:val>
          <c:extLst>
            <c:ext xmlns:c16="http://schemas.microsoft.com/office/drawing/2014/chart" uri="{C3380CC4-5D6E-409C-BE32-E72D297353CC}">
              <c16:uniqueId val="{00000005-7529-480E-860D-6F6E3BF052AC}"/>
            </c:ext>
          </c:extLst>
        </c:ser>
        <c:ser>
          <c:idx val="6"/>
          <c:order val="6"/>
          <c:tx>
            <c:strRef>
              <c:f>データシート!$A$33</c:f>
              <c:strCache>
                <c:ptCount val="1"/>
                <c:pt idx="0">
                  <c:v>松島町介護保険特別会計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2.69</c:v>
                </c:pt>
                <c:pt idx="4">
                  <c:v>#N/A</c:v>
                </c:pt>
                <c:pt idx="5">
                  <c:v>2.5</c:v>
                </c:pt>
                <c:pt idx="6">
                  <c:v>#N/A</c:v>
                </c:pt>
                <c:pt idx="7">
                  <c:v>1.86</c:v>
                </c:pt>
                <c:pt idx="8">
                  <c:v>#N/A</c:v>
                </c:pt>
                <c:pt idx="9">
                  <c:v>1.37</c:v>
                </c:pt>
              </c:numCache>
            </c:numRef>
          </c:val>
          <c:extLst>
            <c:ext xmlns:c16="http://schemas.microsoft.com/office/drawing/2014/chart" uri="{C3380CC4-5D6E-409C-BE32-E72D297353CC}">
              <c16:uniqueId val="{00000006-7529-480E-860D-6F6E3BF052AC}"/>
            </c:ext>
          </c:extLst>
        </c:ser>
        <c:ser>
          <c:idx val="7"/>
          <c:order val="7"/>
          <c:tx>
            <c:strRef>
              <c:f>データシート!$A$34</c:f>
              <c:strCache>
                <c:ptCount val="1"/>
                <c:pt idx="0">
                  <c:v>松島町下水道事業会計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1.49</c:v>
                </c:pt>
                <c:pt idx="8">
                  <c:v>#N/A</c:v>
                </c:pt>
                <c:pt idx="9">
                  <c:v>2.2000000000000002</c:v>
                </c:pt>
              </c:numCache>
            </c:numRef>
          </c:val>
          <c:extLst>
            <c:ext xmlns:c16="http://schemas.microsoft.com/office/drawing/2014/chart" uri="{C3380CC4-5D6E-409C-BE32-E72D297353CC}">
              <c16:uniqueId val="{00000007-7529-480E-860D-6F6E3BF052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9.74</c:v>
                </c:pt>
                <c:pt idx="2">
                  <c:v>#N/A</c:v>
                </c:pt>
                <c:pt idx="3">
                  <c:v>8.91</c:v>
                </c:pt>
                <c:pt idx="4">
                  <c:v>#N/A</c:v>
                </c:pt>
                <c:pt idx="5">
                  <c:v>8.81</c:v>
                </c:pt>
                <c:pt idx="6">
                  <c:v>#N/A</c:v>
                </c:pt>
                <c:pt idx="7">
                  <c:v>4.9800000000000004</c:v>
                </c:pt>
                <c:pt idx="8">
                  <c:v>#N/A</c:v>
                </c:pt>
                <c:pt idx="9">
                  <c:v>4.68</c:v>
                </c:pt>
              </c:numCache>
            </c:numRef>
          </c:val>
          <c:extLst>
            <c:ext xmlns:c16="http://schemas.microsoft.com/office/drawing/2014/chart" uri="{C3380CC4-5D6E-409C-BE32-E72D297353CC}">
              <c16:uniqueId val="{00000008-7529-480E-860D-6F6E3BF052AC}"/>
            </c:ext>
          </c:extLst>
        </c:ser>
        <c:ser>
          <c:idx val="9"/>
          <c:order val="9"/>
          <c:tx>
            <c:strRef>
              <c:f>データシート!$A$36</c:f>
              <c:strCache>
                <c:ptCount val="1"/>
                <c:pt idx="0">
                  <c:v>松島町水道事業会計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39.49</c:v>
                </c:pt>
                <c:pt idx="2">
                  <c:v>#N/A</c:v>
                </c:pt>
                <c:pt idx="3">
                  <c:v>37.61</c:v>
                </c:pt>
                <c:pt idx="4">
                  <c:v>#N/A</c:v>
                </c:pt>
                <c:pt idx="5">
                  <c:v>34.22</c:v>
                </c:pt>
                <c:pt idx="6">
                  <c:v>#N/A</c:v>
                </c:pt>
                <c:pt idx="7">
                  <c:v>26.71</c:v>
                </c:pt>
                <c:pt idx="8">
                  <c:v>#N/A</c:v>
                </c:pt>
                <c:pt idx="9">
                  <c:v>26.75</c:v>
                </c:pt>
              </c:numCache>
            </c:numRef>
          </c:val>
          <c:extLst>
            <c:ext xmlns:c16="http://schemas.microsoft.com/office/drawing/2014/chart" uri="{C3380CC4-5D6E-409C-BE32-E72D297353CC}">
              <c16:uniqueId val="{00000009-7529-480E-860D-6F6E3BF052AC}"/>
            </c:ext>
          </c:extLst>
        </c:ser>
        <c:dLbls>
          <c:showLegendKey val="0"/>
          <c:showVal val="0"/>
          <c:showCatName val="0"/>
          <c:showSerName val="0"/>
          <c:showPercent val="0"/>
          <c:showBubbleSize val="0"/>
        </c:dLbls>
        <c:gapWidth val="150"/>
        <c:overlap val="100"/>
        <c:axId val="510874984"/>
        <c:axId val="510876552"/>
      </c:barChart>
      <c:catAx>
        <c:axId val="510874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876552"/>
        <c:crosses val="autoZero"/>
        <c:auto val="1"/>
        <c:lblAlgn val="ctr"/>
        <c:lblOffset val="100"/>
        <c:tickLblSkip val="1"/>
        <c:tickMarkSkip val="1"/>
        <c:noMultiLvlLbl val="0"/>
      </c:catAx>
      <c:valAx>
        <c:axId val="510876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874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491</c:v>
                </c:pt>
                <c:pt idx="5">
                  <c:v>512</c:v>
                </c:pt>
                <c:pt idx="8">
                  <c:v>505</c:v>
                </c:pt>
                <c:pt idx="11">
                  <c:v>503</c:v>
                </c:pt>
                <c:pt idx="14">
                  <c:v>434</c:v>
                </c:pt>
              </c:numCache>
            </c:numRef>
          </c:val>
          <c:extLst>
            <c:ext xmlns:c16="http://schemas.microsoft.com/office/drawing/2014/chart" uri="{C3380CC4-5D6E-409C-BE32-E72D297353CC}">
              <c16:uniqueId val="{00000000-8423-4306-A430-D36F22D2FB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23-4306-A430-D36F22D2FB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23-4306-A430-D36F22D2FB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17</c:v>
                </c:pt>
                <c:pt idx="6">
                  <c:v>17</c:v>
                </c:pt>
                <c:pt idx="9">
                  <c:v>19</c:v>
                </c:pt>
                <c:pt idx="12">
                  <c:v>18</c:v>
                </c:pt>
              </c:numCache>
            </c:numRef>
          </c:val>
          <c:extLst>
            <c:ext xmlns:c16="http://schemas.microsoft.com/office/drawing/2014/chart" uri="{C3380CC4-5D6E-409C-BE32-E72D297353CC}">
              <c16:uniqueId val="{00000003-8423-4306-A430-D36F22D2FB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c:v>
                </c:pt>
                <c:pt idx="3">
                  <c:v>244</c:v>
                </c:pt>
                <c:pt idx="6">
                  <c:v>254</c:v>
                </c:pt>
                <c:pt idx="9">
                  <c:v>248</c:v>
                </c:pt>
                <c:pt idx="12">
                  <c:v>174</c:v>
                </c:pt>
              </c:numCache>
            </c:numRef>
          </c:val>
          <c:extLst>
            <c:ext xmlns:c16="http://schemas.microsoft.com/office/drawing/2014/chart" uri="{C3380CC4-5D6E-409C-BE32-E72D297353CC}">
              <c16:uniqueId val="{00000004-8423-4306-A430-D36F22D2FB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23-4306-A430-D36F22D2FB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23-4306-A430-D36F22D2FB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507</c:v>
                </c:pt>
                <c:pt idx="3">
                  <c:v>506</c:v>
                </c:pt>
                <c:pt idx="6">
                  <c:v>533</c:v>
                </c:pt>
                <c:pt idx="9">
                  <c:v>530</c:v>
                </c:pt>
                <c:pt idx="12">
                  <c:v>509</c:v>
                </c:pt>
              </c:numCache>
            </c:numRef>
          </c:val>
          <c:extLst>
            <c:ext xmlns:c16="http://schemas.microsoft.com/office/drawing/2014/chart" uri="{C3380CC4-5D6E-409C-BE32-E72D297353CC}">
              <c16:uniqueId val="{00000007-8423-4306-A430-D36F22D2FB56}"/>
            </c:ext>
          </c:extLst>
        </c:ser>
        <c:dLbls>
          <c:showLegendKey val="0"/>
          <c:showVal val="0"/>
          <c:showCatName val="0"/>
          <c:showSerName val="0"/>
          <c:showPercent val="0"/>
          <c:showBubbleSize val="0"/>
        </c:dLbls>
        <c:gapWidth val="100"/>
        <c:overlap val="100"/>
        <c:axId val="510879296"/>
        <c:axId val="585356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210</c:v>
                </c:pt>
                <c:pt idx="2">
                  <c:v>#N/A</c:v>
                </c:pt>
                <c:pt idx="3">
                  <c:v>#N/A</c:v>
                </c:pt>
                <c:pt idx="4">
                  <c:v>255</c:v>
                </c:pt>
                <c:pt idx="5">
                  <c:v>#N/A</c:v>
                </c:pt>
                <c:pt idx="6">
                  <c:v>#N/A</c:v>
                </c:pt>
                <c:pt idx="7">
                  <c:v>299</c:v>
                </c:pt>
                <c:pt idx="8">
                  <c:v>#N/A</c:v>
                </c:pt>
                <c:pt idx="9">
                  <c:v>#N/A</c:v>
                </c:pt>
                <c:pt idx="10">
                  <c:v>294</c:v>
                </c:pt>
                <c:pt idx="11">
                  <c:v>#N/A</c:v>
                </c:pt>
                <c:pt idx="12">
                  <c:v>#N/A</c:v>
                </c:pt>
                <c:pt idx="13">
                  <c:v>267</c:v>
                </c:pt>
                <c:pt idx="14">
                  <c:v>#N/A</c:v>
                </c:pt>
              </c:numCache>
            </c:numRef>
          </c:val>
          <c:smooth val="0"/>
          <c:extLst>
            <c:ext xmlns:c16="http://schemas.microsoft.com/office/drawing/2014/chart" uri="{C3380CC4-5D6E-409C-BE32-E72D297353CC}">
              <c16:uniqueId val="{00000008-8423-4306-A430-D36F22D2FB56}"/>
            </c:ext>
          </c:extLst>
        </c:ser>
        <c:dLbls>
          <c:showLegendKey val="0"/>
          <c:showVal val="0"/>
          <c:showCatName val="0"/>
          <c:showSerName val="0"/>
          <c:showPercent val="0"/>
          <c:showBubbleSize val="0"/>
        </c:dLbls>
        <c:marker val="1"/>
        <c:smooth val="0"/>
        <c:axId val="510879296"/>
        <c:axId val="585356296"/>
      </c:lineChart>
      <c:catAx>
        <c:axId val="51087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5356296"/>
        <c:crosses val="autoZero"/>
        <c:auto val="1"/>
        <c:lblAlgn val="ctr"/>
        <c:lblOffset val="100"/>
        <c:tickLblSkip val="1"/>
        <c:tickMarkSkip val="1"/>
        <c:noMultiLvlLbl val="0"/>
      </c:catAx>
      <c:valAx>
        <c:axId val="585356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87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5395</c:v>
                </c:pt>
                <c:pt idx="5">
                  <c:v>5084</c:v>
                </c:pt>
                <c:pt idx="8">
                  <c:v>4782</c:v>
                </c:pt>
                <c:pt idx="11">
                  <c:v>4755</c:v>
                </c:pt>
                <c:pt idx="14">
                  <c:v>4604</c:v>
                </c:pt>
              </c:numCache>
            </c:numRef>
          </c:val>
          <c:extLst>
            <c:ext xmlns:c16="http://schemas.microsoft.com/office/drawing/2014/chart" uri="{C3380CC4-5D6E-409C-BE32-E72D297353CC}">
              <c16:uniqueId val="{00000000-0FD4-4B2A-A9BF-3E69E2CC51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322</c:v>
                </c:pt>
                <c:pt idx="5">
                  <c:v>471</c:v>
                </c:pt>
                <c:pt idx="8">
                  <c:v>502</c:v>
                </c:pt>
                <c:pt idx="11">
                  <c:v>607</c:v>
                </c:pt>
                <c:pt idx="14">
                  <c:v>689</c:v>
                </c:pt>
              </c:numCache>
            </c:numRef>
          </c:val>
          <c:extLst>
            <c:ext xmlns:c16="http://schemas.microsoft.com/office/drawing/2014/chart" uri="{C3380CC4-5D6E-409C-BE32-E72D297353CC}">
              <c16:uniqueId val="{00000001-0FD4-4B2A-A9BF-3E69E2CC51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3152</c:v>
                </c:pt>
                <c:pt idx="5">
                  <c:v>3508</c:v>
                </c:pt>
                <c:pt idx="8">
                  <c:v>3572</c:v>
                </c:pt>
                <c:pt idx="11">
                  <c:v>3437</c:v>
                </c:pt>
                <c:pt idx="14">
                  <c:v>2979</c:v>
                </c:pt>
              </c:numCache>
            </c:numRef>
          </c:val>
          <c:extLst>
            <c:ext xmlns:c16="http://schemas.microsoft.com/office/drawing/2014/chart" uri="{C3380CC4-5D6E-409C-BE32-E72D297353CC}">
              <c16:uniqueId val="{00000002-0FD4-4B2A-A9BF-3E69E2CC51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D4-4B2A-A9BF-3E69E2CC51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D4-4B2A-A9BF-3E69E2CC51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D4-4B2A-A9BF-3E69E2CC51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821</c:v>
                </c:pt>
                <c:pt idx="3">
                  <c:v>812</c:v>
                </c:pt>
                <c:pt idx="6">
                  <c:v>864</c:v>
                </c:pt>
                <c:pt idx="9">
                  <c:v>830</c:v>
                </c:pt>
                <c:pt idx="12">
                  <c:v>836</c:v>
                </c:pt>
              </c:numCache>
            </c:numRef>
          </c:val>
          <c:extLst>
            <c:ext xmlns:c16="http://schemas.microsoft.com/office/drawing/2014/chart" uri="{C3380CC4-5D6E-409C-BE32-E72D297353CC}">
              <c16:uniqueId val="{00000006-0FD4-4B2A-A9BF-3E69E2CC51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203</c:v>
                </c:pt>
                <c:pt idx="3">
                  <c:v>209</c:v>
                </c:pt>
                <c:pt idx="6">
                  <c:v>213</c:v>
                </c:pt>
                <c:pt idx="9">
                  <c:v>188</c:v>
                </c:pt>
                <c:pt idx="12">
                  <c:v>176</c:v>
                </c:pt>
              </c:numCache>
            </c:numRef>
          </c:val>
          <c:extLst>
            <c:ext xmlns:c16="http://schemas.microsoft.com/office/drawing/2014/chart" uri="{C3380CC4-5D6E-409C-BE32-E72D297353CC}">
              <c16:uniqueId val="{00000007-0FD4-4B2A-A9BF-3E69E2CC51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2901</c:v>
                </c:pt>
                <c:pt idx="3">
                  <c:v>3088</c:v>
                </c:pt>
                <c:pt idx="6">
                  <c:v>2758</c:v>
                </c:pt>
                <c:pt idx="9">
                  <c:v>2801</c:v>
                </c:pt>
                <c:pt idx="12">
                  <c:v>2781</c:v>
                </c:pt>
              </c:numCache>
            </c:numRef>
          </c:val>
          <c:extLst>
            <c:ext xmlns:c16="http://schemas.microsoft.com/office/drawing/2014/chart" uri="{C3380CC4-5D6E-409C-BE32-E72D297353CC}">
              <c16:uniqueId val="{00000008-0FD4-4B2A-A9BF-3E69E2CC51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0FD4-4B2A-A9BF-3E69E2CC51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5411</c:v>
                </c:pt>
                <c:pt idx="3">
                  <c:v>5217</c:v>
                </c:pt>
                <c:pt idx="6">
                  <c:v>4921</c:v>
                </c:pt>
                <c:pt idx="9">
                  <c:v>4904</c:v>
                </c:pt>
                <c:pt idx="12">
                  <c:v>4735</c:v>
                </c:pt>
              </c:numCache>
            </c:numRef>
          </c:val>
          <c:extLst>
            <c:ext xmlns:c16="http://schemas.microsoft.com/office/drawing/2014/chart" uri="{C3380CC4-5D6E-409C-BE32-E72D297353CC}">
              <c16:uniqueId val="{0000000A-0FD4-4B2A-A9BF-3E69E2CC512F}"/>
            </c:ext>
          </c:extLst>
        </c:ser>
        <c:dLbls>
          <c:showLegendKey val="0"/>
          <c:showVal val="0"/>
          <c:showCatName val="0"/>
          <c:showSerName val="0"/>
          <c:showPercent val="0"/>
          <c:showBubbleSize val="0"/>
        </c:dLbls>
        <c:gapWidth val="100"/>
        <c:overlap val="100"/>
        <c:axId val="585355512"/>
        <c:axId val="585355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470</c:v>
                </c:pt>
                <c:pt idx="2">
                  <c:v>#N/A</c:v>
                </c:pt>
                <c:pt idx="3">
                  <c:v>#N/A</c:v>
                </c:pt>
                <c:pt idx="4">
                  <c:v>261</c:v>
                </c:pt>
                <c:pt idx="5">
                  <c:v>#N/A</c:v>
                </c:pt>
                <c:pt idx="6">
                  <c:v>#N/A</c:v>
                </c:pt>
                <c:pt idx="7">
                  <c:v>0</c:v>
                </c:pt>
                <c:pt idx="8">
                  <c:v>#N/A</c:v>
                </c:pt>
                <c:pt idx="9">
                  <c:v>#N/A</c:v>
                </c:pt>
                <c:pt idx="10">
                  <c:v>0</c:v>
                </c:pt>
                <c:pt idx="11">
                  <c:v>#N/A</c:v>
                </c:pt>
                <c:pt idx="12">
                  <c:v>#N/A</c:v>
                </c:pt>
                <c:pt idx="13">
                  <c:v>256</c:v>
                </c:pt>
                <c:pt idx="14">
                  <c:v>#N/A</c:v>
                </c:pt>
              </c:numCache>
            </c:numRef>
          </c:val>
          <c:smooth val="0"/>
          <c:extLst>
            <c:ext xmlns:c16="http://schemas.microsoft.com/office/drawing/2014/chart" uri="{C3380CC4-5D6E-409C-BE32-E72D297353CC}">
              <c16:uniqueId val="{0000000B-0FD4-4B2A-A9BF-3E69E2CC512F}"/>
            </c:ext>
          </c:extLst>
        </c:ser>
        <c:dLbls>
          <c:showLegendKey val="0"/>
          <c:showVal val="0"/>
          <c:showCatName val="0"/>
          <c:showSerName val="0"/>
          <c:showPercent val="0"/>
          <c:showBubbleSize val="0"/>
        </c:dLbls>
        <c:marker val="1"/>
        <c:smooth val="0"/>
        <c:axId val="585355512"/>
        <c:axId val="585355904"/>
      </c:lineChart>
      <c:catAx>
        <c:axId val="58535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5355904"/>
        <c:crosses val="autoZero"/>
        <c:auto val="1"/>
        <c:lblAlgn val="ctr"/>
        <c:lblOffset val="100"/>
        <c:tickLblSkip val="1"/>
        <c:tickMarkSkip val="1"/>
        <c:noMultiLvlLbl val="0"/>
      </c:catAx>
      <c:valAx>
        <c:axId val="585355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5355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1387</c:v>
                </c:pt>
                <c:pt idx="1">
                  <c:v>1224</c:v>
                </c:pt>
                <c:pt idx="2">
                  <c:v>767</c:v>
                </c:pt>
              </c:numCache>
            </c:numRef>
          </c:val>
          <c:extLst>
            <c:ext xmlns:c16="http://schemas.microsoft.com/office/drawing/2014/chart" uri="{C3380CC4-5D6E-409C-BE32-E72D297353CC}">
              <c16:uniqueId val="{00000000-9D1D-4B4B-A719-21220F4373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361</c:v>
                </c:pt>
                <c:pt idx="1">
                  <c:v>381</c:v>
                </c:pt>
                <c:pt idx="2">
                  <c:v>401</c:v>
                </c:pt>
              </c:numCache>
            </c:numRef>
          </c:val>
          <c:extLst>
            <c:ext xmlns:c16="http://schemas.microsoft.com/office/drawing/2014/chart" uri="{C3380CC4-5D6E-409C-BE32-E72D297353CC}">
              <c16:uniqueId val="{00000001-9D1D-4B4B-A719-21220F4373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1018</c:v>
                </c:pt>
                <c:pt idx="1">
                  <c:v>1039</c:v>
                </c:pt>
                <c:pt idx="2">
                  <c:v>1101</c:v>
                </c:pt>
              </c:numCache>
            </c:numRef>
          </c:val>
          <c:extLst>
            <c:ext xmlns:c16="http://schemas.microsoft.com/office/drawing/2014/chart" uri="{C3380CC4-5D6E-409C-BE32-E72D297353CC}">
              <c16:uniqueId val="{00000002-9D1D-4B4B-A719-21220F43739A}"/>
            </c:ext>
          </c:extLst>
        </c:ser>
        <c:dLbls>
          <c:showLegendKey val="0"/>
          <c:showVal val="0"/>
          <c:showCatName val="0"/>
          <c:showSerName val="0"/>
          <c:showPercent val="0"/>
          <c:showBubbleSize val="0"/>
        </c:dLbls>
        <c:gapWidth val="120"/>
        <c:overlap val="100"/>
        <c:axId val="585352768"/>
        <c:axId val="585349240"/>
      </c:barChart>
      <c:catAx>
        <c:axId val="58535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5349240"/>
        <c:crosses val="autoZero"/>
        <c:auto val="1"/>
        <c:lblAlgn val="ctr"/>
        <c:lblOffset val="100"/>
        <c:tickLblSkip val="1"/>
        <c:tickMarkSkip val="1"/>
        <c:noMultiLvlLbl val="0"/>
      </c:catAx>
      <c:valAx>
        <c:axId val="585349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535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％であり、前年度と比較して</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ポイントの増となっている。一般会計及び公営企業会計の元利償還金については、前年度より減となった。新規発行に際しては引き続き事業精査を行い、起債に大きく頼ることのない財政運営に努める。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震災復興特別交付税の精算に伴う返還により、公債費に充てられる充当可能財源が減少したため、指標として示されることとなった。今後も新規発行に際しては、事業の緊急性・必要性を的確に把握し適切な地方債発行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宮城県松島町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・その他特定目的基金は主にふるさと納税寄付額の増に伴い増加したが、震災復興特別交付税の精算に伴う返還等による財政調整基金の減少幅が大きく、基金全体としては減となった。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高齢化や人口減少に加え、昨今の社会情勢から諸税の増収は見込めないことから、事業の選択と集中に重点を置いた予算編成を行ってきたが、物価高騰の影響や扶助費の増加が財政を圧迫している状況である。既存事業の見直し等による歳出縮減のほか、企業誘致・移住定住促進や町有地の売却など積極的な歳入確保に努め、可能な範囲で積立て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・ふるさと納税基金：寄附者の意向に応じた施策の推進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・長寿社会対策基金：福祉活動の促進、高齢化社会に対応した施策の推進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・まち・ひと・しごと創生推進基金：松島町まち・ひと・しごと創生推進計画に掲げる事業の資金に充当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・震災復興基金：防災対策事業等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・庁舎建設基金：庁舎建設財源として毎年積立てしているため増加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・ふるさと納税基金：寄附金の増により増加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・長寿社会対策基金：高齢者福祉助成事業に活用したため減少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・まち・ひと・しごと創生推進基金：寄附金の増により増加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・震災復興基金：避難施設備蓄品購入事業に活用したため減少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・庁舎建設基金：庁舎建設財源確保のため毎年積立てている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・ふるさと納税基金：寄附者の意向に沿った事業に活用予定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・長寿社会対策基金：高齢者福祉事業に活用予定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・まち・ひと・しごと創生推進基金：子育て支援事業等に活用予定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・震災復興基金：避難施設備蓄品購入事業に活用予定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・震災復興特別交付税の精算により減少している。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・安定的な財政運営のため、自主財源の確保とともに、事務事業の見直し等による歳出縮減を行うことで、財政調整基金の維持・確保に努めていく。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・普通交付税の臨時財政対策債償還基金費の積立を行ったため増額した。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・定期償還に活用予定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12,885
12,778
53.56
7,260,578
6,938,872
196,230
4,190,050
4,734,888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っているが、人口減少や高齢化等により、全国平均・宮城県平均ともに下回っており、今後もこの傾向は継続する見通しである。公共施設等の統廃合及び個別施設計画に基づく長寿命化による歳出削減に加え、企業誘致・移住定住促進や町有地の売却等による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30815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は、物価高騰の影響による物件費の増、児童福祉に係る扶助費の増によるものである。今後も高齢化等により扶助費の増加が予想されることから、自主財源の確保に努めるとともに、事務事業の見直し等による経常経費の削減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94615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7814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62442</xdr:rowOff>
    </xdr:from>
    <xdr:to>
      <xdr:col>19</xdr:col>
      <xdr:colOff>133350</xdr:colOff>
      <xdr:row>66</xdr:row>
      <xdr:rowOff>110702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3781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131869</xdr:rowOff>
    </xdr:from>
    <xdr:to>
      <xdr:col>15</xdr:col>
      <xdr:colOff>82550</xdr:colOff>
      <xdr:row>66</xdr:row>
      <xdr:rowOff>110702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0466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131869</xdr:rowOff>
    </xdr:from>
    <xdr:to>
      <xdr:col>11</xdr:col>
      <xdr:colOff>31750</xdr:colOff>
      <xdr:row>66</xdr:row>
      <xdr:rowOff>22225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04669"/>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43815</xdr:rowOff>
    </xdr:from>
    <xdr:to>
      <xdr:col>23</xdr:col>
      <xdr:colOff>184150</xdr:colOff>
      <xdr:row>66</xdr:row>
      <xdr:rowOff>145415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15892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3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59902</xdr:rowOff>
    </xdr:from>
    <xdr:to>
      <xdr:col>15</xdr:col>
      <xdr:colOff>133350</xdr:colOff>
      <xdr:row>66</xdr:row>
      <xdr:rowOff>161502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146279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81069</xdr:rowOff>
    </xdr:from>
    <xdr:to>
      <xdr:col>11</xdr:col>
      <xdr:colOff>82550</xdr:colOff>
      <xdr:row>65</xdr:row>
      <xdr:rowOff>11219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167446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物価高騰の影響による物件費の増により、前年度比で</a:t>
          </a:r>
          <a:r>
            <a:rPr kumimoji="1" lang="en-US" altLang="ja-JP" sz="1300">
              <a:latin typeface="ＭＳ Ｐゴシック" panose="020B0600070205080204" pitchFamily="50" charset="-128"/>
              <a:ea typeface="ＭＳ Ｐゴシック" panose="020B0600070205080204" pitchFamily="50" charset="-128"/>
            </a:rPr>
            <a:t>5,325</a:t>
          </a:r>
          <a:r>
            <a:rPr kumimoji="1" lang="ja-JP" altLang="en-US" sz="1300">
              <a:latin typeface="ＭＳ Ｐゴシック" panose="020B0600070205080204" pitchFamily="50" charset="-128"/>
              <a:ea typeface="ＭＳ Ｐゴシック" panose="020B0600070205080204" pitchFamily="50" charset="-128"/>
            </a:rPr>
            <a:t>円の増となった。類似団体平均を下回っているものの、全国平均・宮城県平均ともに上回っているため、公共施設等の統廃合及び個別計画に基づく長寿命化を計画的に進め、経常経費の削減に努める。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124157</xdr:rowOff>
    </xdr:from>
    <xdr:to>
      <xdr:col>23</xdr:col>
      <xdr:colOff>133350</xdr:colOff>
      <xdr:row>82</xdr:row>
      <xdr:rowOff>134865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83057"/>
          <a:ext cx="838200"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123312</xdr:rowOff>
    </xdr:from>
    <xdr:to>
      <xdr:col>19</xdr:col>
      <xdr:colOff>133350</xdr:colOff>
      <xdr:row>82</xdr:row>
      <xdr:rowOff>124157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2212"/>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111133</xdr:rowOff>
    </xdr:from>
    <xdr:to>
      <xdr:col>15</xdr:col>
      <xdr:colOff>82550</xdr:colOff>
      <xdr:row>82</xdr:row>
      <xdr:rowOff>123312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70033"/>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111133</xdr:rowOff>
    </xdr:from>
    <xdr:to>
      <xdr:col>11</xdr:col>
      <xdr:colOff>31750</xdr:colOff>
      <xdr:row>82</xdr:row>
      <xdr:rowOff>113726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70033"/>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84065</xdr:rowOff>
    </xdr:from>
    <xdr:to>
      <xdr:col>23</xdr:col>
      <xdr:colOff>184150</xdr:colOff>
      <xdr:row>83</xdr:row>
      <xdr:rowOff>14215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100592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73357</xdr:rowOff>
    </xdr:from>
    <xdr:to>
      <xdr:col>19</xdr:col>
      <xdr:colOff>184150</xdr:colOff>
      <xdr:row>83</xdr:row>
      <xdr:rowOff>3507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72512</xdr:rowOff>
    </xdr:from>
    <xdr:to>
      <xdr:col>15</xdr:col>
      <xdr:colOff>133350</xdr:colOff>
      <xdr:row>83</xdr:row>
      <xdr:rowOff>2662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0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60333</xdr:rowOff>
    </xdr:from>
    <xdr:to>
      <xdr:col>11</xdr:col>
      <xdr:colOff>82550</xdr:colOff>
      <xdr:row>82</xdr:row>
      <xdr:rowOff>161933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62926</xdr:rowOff>
    </xdr:from>
    <xdr:to>
      <xdr:col>7</xdr:col>
      <xdr:colOff>31750</xdr:colOff>
      <xdr:row>82</xdr:row>
      <xdr:rowOff>164526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9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ポイント上昇したが、類似団体平均及び全国町村平均を下回っているため、今後も給与の適正化に努める。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55739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307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84</xdr:row>
      <xdr:rowOff>28928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24305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12700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821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63500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ポイント上回った。職員数は定員管理計画の計画人員と同数だが、人口減少の影響により数値が増加した。今後も計画に基づき適正な定員管理に努める。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151232</xdr:rowOff>
    </xdr:from>
    <xdr:to>
      <xdr:col>81</xdr:col>
      <xdr:colOff>44450</xdr:colOff>
      <xdr:row>61</xdr:row>
      <xdr:rowOff>159436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09682"/>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127102</xdr:rowOff>
    </xdr:from>
    <xdr:to>
      <xdr:col>77</xdr:col>
      <xdr:colOff>44450</xdr:colOff>
      <xdr:row>61</xdr:row>
      <xdr:rowOff>151232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55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127102</xdr:rowOff>
    </xdr:from>
    <xdr:to>
      <xdr:col>72</xdr:col>
      <xdr:colOff>203200</xdr:colOff>
      <xdr:row>61</xdr:row>
      <xdr:rowOff>127584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85552"/>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120828</xdr:rowOff>
    </xdr:from>
    <xdr:to>
      <xdr:col>68</xdr:col>
      <xdr:colOff>152400</xdr:colOff>
      <xdr:row>61</xdr:row>
      <xdr:rowOff>127584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9278"/>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108636</xdr:rowOff>
    </xdr:from>
    <xdr:to>
      <xdr:col>81</xdr:col>
      <xdr:colOff>95250</xdr:colOff>
      <xdr:row>62</xdr:row>
      <xdr:rowOff>38786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80713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3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100432</xdr:rowOff>
    </xdr:from>
    <xdr:to>
      <xdr:col>77</xdr:col>
      <xdr:colOff>95250</xdr:colOff>
      <xdr:row>62</xdr:row>
      <xdr:rowOff>30582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15359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5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76302</xdr:rowOff>
    </xdr:from>
    <xdr:to>
      <xdr:col>73</xdr:col>
      <xdr:colOff>44450</xdr:colOff>
      <xdr:row>62</xdr:row>
      <xdr:rowOff>6452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76784</xdr:rowOff>
    </xdr:from>
    <xdr:to>
      <xdr:col>68</xdr:col>
      <xdr:colOff>203200</xdr:colOff>
      <xdr:row>62</xdr:row>
      <xdr:rowOff>6934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163161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2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70028</xdr:rowOff>
    </xdr:from>
    <xdr:to>
      <xdr:col>64</xdr:col>
      <xdr:colOff>152400</xdr:colOff>
      <xdr:row>62</xdr:row>
      <xdr:rowOff>178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10355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9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ポイント下回っている。今後は施設の大規模改修や道路整備事業に係る地方債償還が始まるため、比率の上昇が見込まれることから、引き続き事業精査及び新規発行の抑制を図り、比率の上昇を抑えていく。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136652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850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174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117348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174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117348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367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交付金事業の精算に伴う震災復興特別交付税の返還により、公債費に充てられる充当可能財源が減少したため、指標として示されることとなった。今後は施設の大規模改修や道路整備事業に係る地方債償還が始まるため、比率の上昇が見込まれることから、引き続き事業精査及び新規発行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115468</xdr:rowOff>
    </xdr:from>
    <xdr:to>
      <xdr:col>68</xdr:col>
      <xdr:colOff>152400</xdr:colOff>
      <xdr:row>15</xdr:row>
      <xdr:rowOff>5791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515768"/>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47159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64668</xdr:rowOff>
    </xdr:from>
    <xdr:to>
      <xdr:col>81</xdr:col>
      <xdr:colOff>95250</xdr:colOff>
      <xdr:row>14</xdr:row>
      <xdr:rowOff>166268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4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36745</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64668</xdr:rowOff>
    </xdr:from>
    <xdr:to>
      <xdr:col>68</xdr:col>
      <xdr:colOff>203200</xdr:colOff>
      <xdr:row>14</xdr:row>
      <xdr:rowOff>166268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4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4995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3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5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12,885
12,778
53.56
7,260,578
6,938,872
196,230
4,190,050
4,734,888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ポイントの減となり、類似団体平均を下回った。引き続き定員や給与水準の適正化に取り組んでいく。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30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104140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4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104140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489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xdr:rowOff>
    </xdr:from>
    <xdr:to>
      <xdr:col>20</xdr:col>
      <xdr:colOff>38100</xdr:colOff>
      <xdr:row>36</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53340</xdr:rowOff>
    </xdr:from>
    <xdr:to>
      <xdr:col>11</xdr:col>
      <xdr:colOff>60325</xdr:colOff>
      <xdr:row>35</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ポイント上回った。主な要因としては、物価高騰の影響により委託料等が増加したことによるものである。今後も計画的な施設の統廃合や事務事業の見直し等による経常経費の削減に努める。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21</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5560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127000</xdr:rowOff>
    </xdr:from>
    <xdr:to>
      <xdr:col>78</xdr:col>
      <xdr:colOff>69850</xdr:colOff>
      <xdr:row>21</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55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50800</xdr:rowOff>
    </xdr:from>
    <xdr:to>
      <xdr:col>73</xdr:col>
      <xdr:colOff>180975</xdr:colOff>
      <xdr:row>21</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479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50800</xdr:rowOff>
    </xdr:from>
    <xdr:to>
      <xdr:col>69</xdr:col>
      <xdr:colOff>92075</xdr:colOff>
      <xdr:row>20</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479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xdr:rowOff>
    </xdr:from>
    <xdr:to>
      <xdr:col>82</xdr:col>
      <xdr:colOff>158750</xdr:colOff>
      <xdr:row>21</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89552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51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76200</xdr:rowOff>
    </xdr:from>
    <xdr:to>
      <xdr:col>78</xdr:col>
      <xdr:colOff>120650</xdr:colOff>
      <xdr:row>21</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57150</xdr:rowOff>
    </xdr:from>
    <xdr:to>
      <xdr:col>65</xdr:col>
      <xdr:colOff>53975</xdr:colOff>
      <xdr:row>20</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扶助費に係る経常収支比率は児童手当等の増により前年度から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ポイント上昇した。類似団体平均を下回っているものの、今後も少子化対策事業の推進等により、比率の上昇が見込まれる。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170543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38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170543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38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42635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同数値となった。下水道事業の法適化により繰出金が減少したが、介護給付費に対する繰出金が依然として多額であることから、類似団体平均を上回っている。今後も事業精査による経費削減に努め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59</xdr:row>
      <xdr:rowOff>33927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5888"/>
          <a:ext cx="0" cy="95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6004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12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33927</xdr:rowOff>
    </xdr:from>
    <xdr:to>
      <xdr:col>82</xdr:col>
      <xdr:colOff>196850</xdr:colOff>
      <xdr:row>59</xdr:row>
      <xdr:rowOff>33927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1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2903</xdr:rowOff>
    </xdr:from>
    <xdr:to>
      <xdr:col>82</xdr:col>
      <xdr:colOff>107950</xdr:colOff>
      <xdr:row>58</xdr:row>
      <xdr:rowOff>2903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470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2903</xdr:rowOff>
    </xdr:from>
    <xdr:to>
      <xdr:col>78</xdr:col>
      <xdr:colOff>69850</xdr:colOff>
      <xdr:row>60</xdr:row>
      <xdr:rowOff>149860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947003"/>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12519</xdr:rowOff>
    </xdr:from>
    <xdr:to>
      <xdr:col>78</xdr:col>
      <xdr:colOff>120650</xdr:colOff>
      <xdr:row>57</xdr:row>
      <xdr:rowOff>114119</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6169</xdr:rowOff>
    </xdr:from>
    <xdr:to>
      <xdr:col>73</xdr:col>
      <xdr:colOff>180975</xdr:colOff>
      <xdr:row>60</xdr:row>
      <xdr:rowOff>149860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9316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12519</xdr:rowOff>
    </xdr:from>
    <xdr:to>
      <xdr:col>74</xdr:col>
      <xdr:colOff>31750</xdr:colOff>
      <xdr:row>57</xdr:row>
      <xdr:rowOff>114119</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124296</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5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6169</xdr:rowOff>
    </xdr:from>
    <xdr:to>
      <xdr:col>69</xdr:col>
      <xdr:colOff>92075</xdr:colOff>
      <xdr:row>60</xdr:row>
      <xdr:rowOff>51888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931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77833</xdr:rowOff>
    </xdr:from>
    <xdr:to>
      <xdr:col>65</xdr:col>
      <xdr:colOff>53975</xdr:colOff>
      <xdr:row>58</xdr:row>
      <xdr:rowOff>7983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18160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123553</xdr:rowOff>
    </xdr:from>
    <xdr:to>
      <xdr:col>82</xdr:col>
      <xdr:colOff>158750</xdr:colOff>
      <xdr:row>58</xdr:row>
      <xdr:rowOff>53703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95630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123553</xdr:rowOff>
    </xdr:from>
    <xdr:to>
      <xdr:col>78</xdr:col>
      <xdr:colOff>120650</xdr:colOff>
      <xdr:row>58</xdr:row>
      <xdr:rowOff>53703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38480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82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126819</xdr:rowOff>
    </xdr:from>
    <xdr:to>
      <xdr:col>69</xdr:col>
      <xdr:colOff>142875</xdr:colOff>
      <xdr:row>60</xdr:row>
      <xdr:rowOff>56969</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2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41746</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2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1088</xdr:rowOff>
    </xdr:from>
    <xdr:to>
      <xdr:col>65</xdr:col>
      <xdr:colOff>53975</xdr:colOff>
      <xdr:row>60</xdr:row>
      <xdr:rowOff>102688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87465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7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復興交付金事業の精算に伴う震災復興特別交付税の返還と下水道事業の法適化により繰出金が補助費となったためである。今後も下水道事業の動向に注視しつつ、各種団体への補助金の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5780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38</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5406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37</xdr:row>
      <xdr:rowOff>10414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397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67564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ポイントの減となり、類似団体平均を下回っている。今後も事業精査及び新規発行の抑制等により、公債費の縮減に努める。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114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297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99568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93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62992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ポイント上回っている。物件費及び扶助費の増加が主な要因であり、今後も増加が見込まれることから、引き続き自主財源の確保と経費削減に努めていく。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60706</xdr:rowOff>
    </xdr:from>
    <xdr:to>
      <xdr:col>82</xdr:col>
      <xdr:colOff>107950</xdr:colOff>
      <xdr:row>79</xdr:row>
      <xdr:rowOff>129287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605256"/>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60706</xdr:rowOff>
    </xdr:from>
    <xdr:to>
      <xdr:col>78</xdr:col>
      <xdr:colOff>69850</xdr:colOff>
      <xdr:row>79</xdr:row>
      <xdr:rowOff>129287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6052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79</xdr:row>
      <xdr:rowOff>129287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44652"/>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79</xdr:row>
      <xdr:rowOff>65278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446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50564</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142699</xdr:rowOff>
    </xdr:from>
    <xdr:to>
      <xdr:col>29</xdr:col>
      <xdr:colOff>127000</xdr:colOff>
      <xdr:row>17</xdr:row>
      <xdr:rowOff>3961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33524"/>
          <a:ext cx="647700" cy="32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3961</xdr:rowOff>
    </xdr:from>
    <xdr:to>
      <xdr:col>26</xdr:col>
      <xdr:colOff>50800</xdr:colOff>
      <xdr:row>17</xdr:row>
      <xdr:rowOff>21481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66236"/>
          <a:ext cx="698500" cy="17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21481</xdr:rowOff>
    </xdr:from>
    <xdr:to>
      <xdr:col>22</xdr:col>
      <xdr:colOff>114300</xdr:colOff>
      <xdr:row>17</xdr:row>
      <xdr:rowOff>32180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83756"/>
          <a:ext cx="698500" cy="10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32180</xdr:rowOff>
    </xdr:from>
    <xdr:to>
      <xdr:col>18</xdr:col>
      <xdr:colOff>177800</xdr:colOff>
      <xdr:row>17</xdr:row>
      <xdr:rowOff>35892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4455"/>
          <a:ext cx="698500" cy="3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91899</xdr:rowOff>
    </xdr:from>
    <xdr:to>
      <xdr:col>29</xdr:col>
      <xdr:colOff>177800</xdr:colOff>
      <xdr:row>17</xdr:row>
      <xdr:rowOff>22049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8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63976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5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124611</xdr:rowOff>
    </xdr:from>
    <xdr:to>
      <xdr:col>26</xdr:col>
      <xdr:colOff>101600</xdr:colOff>
      <xdr:row>17</xdr:row>
      <xdr:rowOff>54761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15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39538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142131</xdr:rowOff>
    </xdr:from>
    <xdr:to>
      <xdr:col>22</xdr:col>
      <xdr:colOff>165100</xdr:colOff>
      <xdr:row>17</xdr:row>
      <xdr:rowOff>72281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32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57058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1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152830</xdr:rowOff>
    </xdr:from>
    <xdr:to>
      <xdr:col>19</xdr:col>
      <xdr:colOff>38100</xdr:colOff>
      <xdr:row>17</xdr:row>
      <xdr:rowOff>82980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67757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156542</xdr:rowOff>
    </xdr:from>
    <xdr:to>
      <xdr:col>15</xdr:col>
      <xdr:colOff>101600</xdr:colOff>
      <xdr:row>17</xdr:row>
      <xdr:rowOff>86692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4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71469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3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4070</xdr:rowOff>
    </xdr:from>
    <xdr:to>
      <xdr:col>29</xdr:col>
      <xdr:colOff>127000</xdr:colOff>
      <xdr:row>37</xdr:row>
      <xdr:rowOff>36170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28770"/>
          <a:ext cx="647700" cy="3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4070</xdr:rowOff>
    </xdr:from>
    <xdr:to>
      <xdr:col>26</xdr:col>
      <xdr:colOff>50800</xdr:colOff>
      <xdr:row>37</xdr:row>
      <xdr:rowOff>4204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28770"/>
          <a:ext cx="698500" cy="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4204</xdr:rowOff>
    </xdr:from>
    <xdr:to>
      <xdr:col>22</xdr:col>
      <xdr:colOff>114300</xdr:colOff>
      <xdr:row>37</xdr:row>
      <xdr:rowOff>71203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28904"/>
          <a:ext cx="698500" cy="66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71203</xdr:rowOff>
    </xdr:from>
    <xdr:to>
      <xdr:col>18</xdr:col>
      <xdr:colOff>177800</xdr:colOff>
      <xdr:row>37</xdr:row>
      <xdr:rowOff>138430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95903"/>
          <a:ext cx="698500" cy="67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156820</xdr:rowOff>
    </xdr:from>
    <xdr:to>
      <xdr:col>29</xdr:col>
      <xdr:colOff>177800</xdr:colOff>
      <xdr:row>37</xdr:row>
      <xdr:rowOff>86970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1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128897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124720</xdr:rowOff>
    </xdr:from>
    <xdr:to>
      <xdr:col>26</xdr:col>
      <xdr:colOff>101600</xdr:colOff>
      <xdr:row>37</xdr:row>
      <xdr:rowOff>54870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7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39647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6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124854</xdr:rowOff>
    </xdr:from>
    <xdr:to>
      <xdr:col>22</xdr:col>
      <xdr:colOff>165100</xdr:colOff>
      <xdr:row>37</xdr:row>
      <xdr:rowOff>55004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78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39781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6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20403</xdr:rowOff>
    </xdr:from>
    <xdr:to>
      <xdr:col>19</xdr:col>
      <xdr:colOff>38100</xdr:colOff>
      <xdr:row>37</xdr:row>
      <xdr:rowOff>122003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4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106780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3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87630</xdr:rowOff>
    </xdr:from>
    <xdr:to>
      <xdr:col>15</xdr:col>
      <xdr:colOff>101600</xdr:colOff>
      <xdr:row>37</xdr:row>
      <xdr:rowOff>189230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1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174007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9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12,885
12,778
53.56
7,260,578
6,938,872
196,230
4,190,050
4,734,888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27988</xdr:rowOff>
    </xdr:from>
    <xdr:to>
      <xdr:col>24</xdr:col>
      <xdr:colOff>63500</xdr:colOff>
      <xdr:row>36</xdr:row>
      <xdr:rowOff>53435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00188"/>
          <a:ext cx="838200" cy="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53435</xdr:rowOff>
    </xdr:from>
    <xdr:to>
      <xdr:col>19</xdr:col>
      <xdr:colOff>177800</xdr:colOff>
      <xdr:row>36</xdr:row>
      <xdr:rowOff>59694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5635"/>
          <a:ext cx="88900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59694</xdr:rowOff>
    </xdr:from>
    <xdr:to>
      <xdr:col>15</xdr:col>
      <xdr:colOff>50800</xdr:colOff>
      <xdr:row>36</xdr:row>
      <xdr:rowOff>67558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1894"/>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63654</xdr:rowOff>
    </xdr:from>
    <xdr:to>
      <xdr:col>10</xdr:col>
      <xdr:colOff>114300</xdr:colOff>
      <xdr:row>36</xdr:row>
      <xdr:rowOff>67558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35854"/>
          <a:ext cx="889000" cy="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148638</xdr:rowOff>
    </xdr:from>
    <xdr:to>
      <xdr:col>24</xdr:col>
      <xdr:colOff>114300</xdr:colOff>
      <xdr:row>36</xdr:row>
      <xdr:rowOff>78788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127065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2635</xdr:rowOff>
    </xdr:from>
    <xdr:to>
      <xdr:col>20</xdr:col>
      <xdr:colOff>38100</xdr:colOff>
      <xdr:row>36</xdr:row>
      <xdr:rowOff>104235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95362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8894</xdr:rowOff>
    </xdr:from>
    <xdr:to>
      <xdr:col>15</xdr:col>
      <xdr:colOff>101600</xdr:colOff>
      <xdr:row>36</xdr:row>
      <xdr:rowOff>110494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101621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16758</xdr:rowOff>
    </xdr:from>
    <xdr:to>
      <xdr:col>10</xdr:col>
      <xdr:colOff>165100</xdr:colOff>
      <xdr:row>36</xdr:row>
      <xdr:rowOff>118358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109485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12854</xdr:rowOff>
    </xdr:from>
    <xdr:to>
      <xdr:col>6</xdr:col>
      <xdr:colOff>38100</xdr:colOff>
      <xdr:row>36</xdr:row>
      <xdr:rowOff>114454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105581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129357</xdr:rowOff>
    </xdr:from>
    <xdr:to>
      <xdr:col>24</xdr:col>
      <xdr:colOff>63500</xdr:colOff>
      <xdr:row>57</xdr:row>
      <xdr:rowOff>132627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02007"/>
          <a:ext cx="8382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121200</xdr:rowOff>
    </xdr:from>
    <xdr:to>
      <xdr:col>19</xdr:col>
      <xdr:colOff>177800</xdr:colOff>
      <xdr:row>57</xdr:row>
      <xdr:rowOff>129357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93850"/>
          <a:ext cx="889000" cy="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121200</xdr:rowOff>
    </xdr:from>
    <xdr:to>
      <xdr:col>15</xdr:col>
      <xdr:colOff>50800</xdr:colOff>
      <xdr:row>57</xdr:row>
      <xdr:rowOff>131180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93850"/>
          <a:ext cx="8890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125364</xdr:rowOff>
    </xdr:from>
    <xdr:to>
      <xdr:col>10</xdr:col>
      <xdr:colOff>114300</xdr:colOff>
      <xdr:row>57</xdr:row>
      <xdr:rowOff>131180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8014"/>
          <a:ext cx="8890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81827</xdr:rowOff>
    </xdr:from>
    <xdr:to>
      <xdr:col>24</xdr:col>
      <xdr:colOff>114300</xdr:colOff>
      <xdr:row>58</xdr:row>
      <xdr:rowOff>11977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60254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78557</xdr:rowOff>
    </xdr:from>
    <xdr:to>
      <xdr:col>20</xdr:col>
      <xdr:colOff>38100</xdr:colOff>
      <xdr:row>58</xdr:row>
      <xdr:rowOff>8707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171284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70400</xdr:rowOff>
    </xdr:from>
    <xdr:to>
      <xdr:col>15</xdr:col>
      <xdr:colOff>101600</xdr:colOff>
      <xdr:row>58</xdr:row>
      <xdr:rowOff>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163127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80380</xdr:rowOff>
    </xdr:from>
    <xdr:to>
      <xdr:col>10</xdr:col>
      <xdr:colOff>165100</xdr:colOff>
      <xdr:row>58</xdr:row>
      <xdr:rowOff>10530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74564</xdr:rowOff>
    </xdr:from>
    <xdr:to>
      <xdr:col>6</xdr:col>
      <xdr:colOff>38100</xdr:colOff>
      <xdr:row>58</xdr:row>
      <xdr:rowOff>4714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21241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2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80493</xdr:rowOff>
    </xdr:from>
    <xdr:to>
      <xdr:col>24</xdr:col>
      <xdr:colOff>63500</xdr:colOff>
      <xdr:row>78</xdr:row>
      <xdr:rowOff>84654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3593"/>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84654</xdr:rowOff>
    </xdr:from>
    <xdr:to>
      <xdr:col>19</xdr:col>
      <xdr:colOff>177800</xdr:colOff>
      <xdr:row>78</xdr:row>
      <xdr:rowOff>108200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57754"/>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107307</xdr:rowOff>
    </xdr:from>
    <xdr:to>
      <xdr:col>15</xdr:col>
      <xdr:colOff>50800</xdr:colOff>
      <xdr:row>78</xdr:row>
      <xdr:rowOff>108200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80407"/>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107307</xdr:rowOff>
    </xdr:from>
    <xdr:to>
      <xdr:col>10</xdr:col>
      <xdr:colOff>114300</xdr:colOff>
      <xdr:row>78</xdr:row>
      <xdr:rowOff>108404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0407"/>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29693</xdr:rowOff>
    </xdr:from>
    <xdr:to>
      <xdr:col>24</xdr:col>
      <xdr:colOff>114300</xdr:colOff>
      <xdr:row>78</xdr:row>
      <xdr:rowOff>131293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116070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33854</xdr:rowOff>
    </xdr:from>
    <xdr:to>
      <xdr:col>20</xdr:col>
      <xdr:colOff>38100</xdr:colOff>
      <xdr:row>78</xdr:row>
      <xdr:rowOff>135454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126581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57400</xdr:rowOff>
    </xdr:from>
    <xdr:to>
      <xdr:col>15</xdr:col>
      <xdr:colOff>101600</xdr:colOff>
      <xdr:row>78</xdr:row>
      <xdr:rowOff>159000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150127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56507</xdr:rowOff>
    </xdr:from>
    <xdr:to>
      <xdr:col>10</xdr:col>
      <xdr:colOff>165100</xdr:colOff>
      <xdr:row>78</xdr:row>
      <xdr:rowOff>158107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149234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57604</xdr:rowOff>
    </xdr:from>
    <xdr:to>
      <xdr:col>6</xdr:col>
      <xdr:colOff>38100</xdr:colOff>
      <xdr:row>78</xdr:row>
      <xdr:rowOff>159204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150331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143814</xdr:rowOff>
    </xdr:from>
    <xdr:to>
      <xdr:col>24</xdr:col>
      <xdr:colOff>63500</xdr:colOff>
      <xdr:row>97</xdr:row>
      <xdr:rowOff>148017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774464"/>
          <a:ext cx="8382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143814</xdr:rowOff>
    </xdr:from>
    <xdr:to>
      <xdr:col>19</xdr:col>
      <xdr:colOff>177800</xdr:colOff>
      <xdr:row>98</xdr:row>
      <xdr:rowOff>26195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74464"/>
          <a:ext cx="889000" cy="5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66353</xdr:rowOff>
    </xdr:from>
    <xdr:to>
      <xdr:col>15</xdr:col>
      <xdr:colOff>50800</xdr:colOff>
      <xdr:row>98</xdr:row>
      <xdr:rowOff>26195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97003"/>
          <a:ext cx="889000" cy="1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66353</xdr:rowOff>
    </xdr:from>
    <xdr:to>
      <xdr:col>10</xdr:col>
      <xdr:colOff>114300</xdr:colOff>
      <xdr:row>99</xdr:row>
      <xdr:rowOff>3302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7003"/>
          <a:ext cx="889000" cy="27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97217</xdr:rowOff>
    </xdr:from>
    <xdr:to>
      <xdr:col>24</xdr:col>
      <xdr:colOff>114300</xdr:colOff>
      <xdr:row>98</xdr:row>
      <xdr:rowOff>27367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75644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93014</xdr:rowOff>
    </xdr:from>
    <xdr:to>
      <xdr:col>20</xdr:col>
      <xdr:colOff>38100</xdr:colOff>
      <xdr:row>98</xdr:row>
      <xdr:rowOff>23164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146845</xdr:rowOff>
    </xdr:from>
    <xdr:to>
      <xdr:col>15</xdr:col>
      <xdr:colOff>101600</xdr:colOff>
      <xdr:row>98</xdr:row>
      <xdr:rowOff>76995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68122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15553</xdr:rowOff>
    </xdr:from>
    <xdr:to>
      <xdr:col>10</xdr:col>
      <xdr:colOff>165100</xdr:colOff>
      <xdr:row>97</xdr:row>
      <xdr:rowOff>117153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108280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123952</xdr:rowOff>
    </xdr:from>
    <xdr:to>
      <xdr:col>6</xdr:col>
      <xdr:colOff>38100</xdr:colOff>
      <xdr:row>99</xdr:row>
      <xdr:rowOff>54102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45229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15195</xdr:rowOff>
    </xdr:from>
    <xdr:to>
      <xdr:col>55</xdr:col>
      <xdr:colOff>0</xdr:colOff>
      <xdr:row>37</xdr:row>
      <xdr:rowOff>49560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58845"/>
          <a:ext cx="838200" cy="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49560</xdr:rowOff>
    </xdr:from>
    <xdr:to>
      <xdr:col>50</xdr:col>
      <xdr:colOff>114300</xdr:colOff>
      <xdr:row>38</xdr:row>
      <xdr:rowOff>32627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93210"/>
          <a:ext cx="889000" cy="15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70633</xdr:rowOff>
    </xdr:from>
    <xdr:to>
      <xdr:col>45</xdr:col>
      <xdr:colOff>177800</xdr:colOff>
      <xdr:row>38</xdr:row>
      <xdr:rowOff>32627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42833"/>
          <a:ext cx="889000" cy="3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19427</xdr:rowOff>
    </xdr:from>
    <xdr:to>
      <xdr:col>41</xdr:col>
      <xdr:colOff>50800</xdr:colOff>
      <xdr:row>36</xdr:row>
      <xdr:rowOff>70633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91627"/>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135845</xdr:rowOff>
    </xdr:from>
    <xdr:to>
      <xdr:col>55</xdr:col>
      <xdr:colOff>50800</xdr:colOff>
      <xdr:row>37</xdr:row>
      <xdr:rowOff>65995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158722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5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170210</xdr:rowOff>
    </xdr:from>
    <xdr:to>
      <xdr:col>50</xdr:col>
      <xdr:colOff>165100</xdr:colOff>
      <xdr:row>37</xdr:row>
      <xdr:rowOff>100360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116887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11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153277</xdr:rowOff>
    </xdr:from>
    <xdr:to>
      <xdr:col>46</xdr:col>
      <xdr:colOff>38100</xdr:colOff>
      <xdr:row>38</xdr:row>
      <xdr:rowOff>83427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74554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19833</xdr:rowOff>
    </xdr:from>
    <xdr:to>
      <xdr:col>41</xdr:col>
      <xdr:colOff>101600</xdr:colOff>
      <xdr:row>36</xdr:row>
      <xdr:rowOff>121433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9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137960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96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140077</xdr:rowOff>
    </xdr:from>
    <xdr:to>
      <xdr:col>36</xdr:col>
      <xdr:colOff>165100</xdr:colOff>
      <xdr:row>36</xdr:row>
      <xdr:rowOff>70227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61354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3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36007</xdr:rowOff>
    </xdr:from>
    <xdr:to>
      <xdr:col>55</xdr:col>
      <xdr:colOff>0</xdr:colOff>
      <xdr:row>58</xdr:row>
      <xdr:rowOff>50285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80107"/>
          <a:ext cx="838200" cy="1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36007</xdr:rowOff>
    </xdr:from>
    <xdr:to>
      <xdr:col>50</xdr:col>
      <xdr:colOff>114300</xdr:colOff>
      <xdr:row>58</xdr:row>
      <xdr:rowOff>64509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80107"/>
          <a:ext cx="8890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64221</xdr:rowOff>
    </xdr:from>
    <xdr:to>
      <xdr:col>45</xdr:col>
      <xdr:colOff>177800</xdr:colOff>
      <xdr:row>58</xdr:row>
      <xdr:rowOff>64509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8321"/>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148069</xdr:rowOff>
    </xdr:from>
    <xdr:to>
      <xdr:col>41</xdr:col>
      <xdr:colOff>50800</xdr:colOff>
      <xdr:row>58</xdr:row>
      <xdr:rowOff>64221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49269"/>
          <a:ext cx="889000" cy="25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170935</xdr:rowOff>
    </xdr:from>
    <xdr:to>
      <xdr:col>55</xdr:col>
      <xdr:colOff>50800</xdr:colOff>
      <xdr:row>58</xdr:row>
      <xdr:rowOff>101085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85862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156657</xdr:rowOff>
    </xdr:from>
    <xdr:to>
      <xdr:col>50</xdr:col>
      <xdr:colOff>165100</xdr:colOff>
      <xdr:row>58</xdr:row>
      <xdr:rowOff>86807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77934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2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13709</xdr:rowOff>
    </xdr:from>
    <xdr:to>
      <xdr:col>46</xdr:col>
      <xdr:colOff>38100</xdr:colOff>
      <xdr:row>58</xdr:row>
      <xdr:rowOff>115309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106436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13421</xdr:rowOff>
    </xdr:from>
    <xdr:to>
      <xdr:col>41</xdr:col>
      <xdr:colOff>101600</xdr:colOff>
      <xdr:row>58</xdr:row>
      <xdr:rowOff>115021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106148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97269</xdr:rowOff>
    </xdr:from>
    <xdr:to>
      <xdr:col>36</xdr:col>
      <xdr:colOff>165100</xdr:colOff>
      <xdr:row>57</xdr:row>
      <xdr:rowOff>27419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43946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7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134928</xdr:rowOff>
    </xdr:from>
    <xdr:to>
      <xdr:col>55</xdr:col>
      <xdr:colOff>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36578"/>
          <a:ext cx="838200" cy="6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134928</xdr:rowOff>
    </xdr:from>
    <xdr:to>
      <xdr:col>50</xdr:col>
      <xdr:colOff>114300</xdr:colOff>
      <xdr:row>77</xdr:row>
      <xdr:rowOff>150924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36578"/>
          <a:ext cx="889000" cy="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142540</xdr:rowOff>
    </xdr:from>
    <xdr:to>
      <xdr:col>45</xdr:col>
      <xdr:colOff>177800</xdr:colOff>
      <xdr:row>77</xdr:row>
      <xdr:rowOff>150924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44190"/>
          <a:ext cx="889000" cy="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159874</xdr:rowOff>
    </xdr:from>
    <xdr:to>
      <xdr:col>41</xdr:col>
      <xdr:colOff>50800</xdr:colOff>
      <xdr:row>77</xdr:row>
      <xdr:rowOff>142540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675724"/>
          <a:ext cx="889000" cy="6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60977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84128</xdr:rowOff>
    </xdr:from>
    <xdr:to>
      <xdr:col>50</xdr:col>
      <xdr:colOff>165100</xdr:colOff>
      <xdr:row>78</xdr:row>
      <xdr:rowOff>14278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100124</xdr:rowOff>
    </xdr:from>
    <xdr:to>
      <xdr:col>46</xdr:col>
      <xdr:colOff>38100</xdr:colOff>
      <xdr:row>78</xdr:row>
      <xdr:rowOff>30274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21401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9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91740</xdr:rowOff>
    </xdr:from>
    <xdr:to>
      <xdr:col>41</xdr:col>
      <xdr:colOff>101600</xdr:colOff>
      <xdr:row>78</xdr:row>
      <xdr:rowOff>21890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13017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109074</xdr:rowOff>
    </xdr:from>
    <xdr:to>
      <xdr:col>36</xdr:col>
      <xdr:colOff>165100</xdr:colOff>
      <xdr:row>74</xdr:row>
      <xdr:rowOff>39224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62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55751</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40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71648</xdr:rowOff>
    </xdr:from>
    <xdr:to>
      <xdr:col>55</xdr:col>
      <xdr:colOff>0</xdr:colOff>
      <xdr:row>98</xdr:row>
      <xdr:rowOff>92174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73748"/>
          <a:ext cx="838200" cy="2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71648</xdr:rowOff>
    </xdr:from>
    <xdr:to>
      <xdr:col>50</xdr:col>
      <xdr:colOff>114300</xdr:colOff>
      <xdr:row>98</xdr:row>
      <xdr:rowOff>129267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73748"/>
          <a:ext cx="889000" cy="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110775</xdr:rowOff>
    </xdr:from>
    <xdr:to>
      <xdr:col>45</xdr:col>
      <xdr:colOff>177800</xdr:colOff>
      <xdr:row>98</xdr:row>
      <xdr:rowOff>129267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12875"/>
          <a:ext cx="889000" cy="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107600</xdr:rowOff>
    </xdr:from>
    <xdr:to>
      <xdr:col>41</xdr:col>
      <xdr:colOff>50800</xdr:colOff>
      <xdr:row>98</xdr:row>
      <xdr:rowOff>110775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90970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41374</xdr:rowOff>
    </xdr:from>
    <xdr:to>
      <xdr:col>55</xdr:col>
      <xdr:colOff>50800</xdr:colOff>
      <xdr:row>98</xdr:row>
      <xdr:rowOff>142974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127751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20848</xdr:rowOff>
    </xdr:from>
    <xdr:to>
      <xdr:col>50</xdr:col>
      <xdr:colOff>165100</xdr:colOff>
      <xdr:row>98</xdr:row>
      <xdr:rowOff>122448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113575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78467</xdr:rowOff>
    </xdr:from>
    <xdr:to>
      <xdr:col>46</xdr:col>
      <xdr:colOff>38100</xdr:colOff>
      <xdr:row>99</xdr:row>
      <xdr:rowOff>8617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8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171194</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428" y="1697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59975</xdr:rowOff>
    </xdr:from>
    <xdr:to>
      <xdr:col>41</xdr:col>
      <xdr:colOff>101600</xdr:colOff>
      <xdr:row>98</xdr:row>
      <xdr:rowOff>161575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6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152702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56800</xdr:rowOff>
    </xdr:from>
    <xdr:to>
      <xdr:col>36</xdr:col>
      <xdr:colOff>165100</xdr:colOff>
      <xdr:row>98</xdr:row>
      <xdr:rowOff>158400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149527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5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4769</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662619"/>
          <a:ext cx="1269" cy="1068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122896</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43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4769</xdr:rowOff>
    </xdr:from>
    <xdr:to>
      <xdr:col>86</xdr:col>
      <xdr:colOff>25400</xdr:colOff>
      <xdr:row>33</xdr:row>
      <xdr:rowOff>4769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66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14180</xdr:rowOff>
    </xdr:from>
    <xdr:to>
      <xdr:col>85</xdr:col>
      <xdr:colOff>127000</xdr:colOff>
      <xdr:row>39</xdr:row>
      <xdr:rowOff>10693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29280"/>
          <a:ext cx="838200" cy="1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137056</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80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114179</xdr:rowOff>
    </xdr:from>
    <xdr:to>
      <xdr:col>85</xdr:col>
      <xdr:colOff>177800</xdr:colOff>
      <xdr:row>39</xdr:row>
      <xdr:rowOff>44329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2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148844</xdr:rowOff>
    </xdr:from>
    <xdr:to>
      <xdr:col>81</xdr:col>
      <xdr:colOff>50800</xdr:colOff>
      <xdr:row>38</xdr:row>
      <xdr:rowOff>14180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463794"/>
          <a:ext cx="889000" cy="10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77870</xdr:rowOff>
    </xdr:from>
    <xdr:to>
      <xdr:col>81</xdr:col>
      <xdr:colOff>101600</xdr:colOff>
      <xdr:row>39</xdr:row>
      <xdr:rowOff>8020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170597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6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148844</xdr:rowOff>
    </xdr:from>
    <xdr:to>
      <xdr:col>76</xdr:col>
      <xdr:colOff>114300</xdr:colOff>
      <xdr:row>38</xdr:row>
      <xdr:rowOff>148577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463794"/>
          <a:ext cx="889000" cy="119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34684</xdr:rowOff>
    </xdr:from>
    <xdr:to>
      <xdr:col>76</xdr:col>
      <xdr:colOff>165100</xdr:colOff>
      <xdr:row>38</xdr:row>
      <xdr:rowOff>136284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127411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91561</xdr:rowOff>
    </xdr:from>
    <xdr:to>
      <xdr:col>71</xdr:col>
      <xdr:colOff>177800</xdr:colOff>
      <xdr:row>38</xdr:row>
      <xdr:rowOff>148577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5749411"/>
          <a:ext cx="889000" cy="91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33427</xdr:rowOff>
    </xdr:from>
    <xdr:to>
      <xdr:col>72</xdr:col>
      <xdr:colOff>38100</xdr:colOff>
      <xdr:row>38</xdr:row>
      <xdr:rowOff>135027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151553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65125</xdr:rowOff>
    </xdr:from>
    <xdr:to>
      <xdr:col>67</xdr:col>
      <xdr:colOff>101600</xdr:colOff>
      <xdr:row>38</xdr:row>
      <xdr:rowOff>166725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157852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131343</xdr:rowOff>
    </xdr:from>
    <xdr:to>
      <xdr:col>85</xdr:col>
      <xdr:colOff>177800</xdr:colOff>
      <xdr:row>39</xdr:row>
      <xdr:rowOff>61493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92606</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0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134829</xdr:rowOff>
    </xdr:from>
    <xdr:to>
      <xdr:col>81</xdr:col>
      <xdr:colOff>101600</xdr:colOff>
      <xdr:row>38</xdr:row>
      <xdr:rowOff>64979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81506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25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98044</xdr:rowOff>
    </xdr:from>
    <xdr:to>
      <xdr:col>76</xdr:col>
      <xdr:colOff>165100</xdr:colOff>
      <xdr:row>32</xdr:row>
      <xdr:rowOff>28194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44721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18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97777</xdr:rowOff>
    </xdr:from>
    <xdr:to>
      <xdr:col>72</xdr:col>
      <xdr:colOff>38100</xdr:colOff>
      <xdr:row>39</xdr:row>
      <xdr:rowOff>27927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19054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7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40761</xdr:rowOff>
    </xdr:from>
    <xdr:to>
      <xdr:col>67</xdr:col>
      <xdr:colOff>101600</xdr:colOff>
      <xdr:row>33</xdr:row>
      <xdr:rowOff>142361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69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158888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4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125797</xdr:rowOff>
    </xdr:from>
    <xdr:to>
      <xdr:col>85</xdr:col>
      <xdr:colOff>127000</xdr:colOff>
      <xdr:row>77</xdr:row>
      <xdr:rowOff>130606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327447"/>
          <a:ext cx="8382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125797</xdr:rowOff>
    </xdr:from>
    <xdr:to>
      <xdr:col>81</xdr:col>
      <xdr:colOff>50800</xdr:colOff>
      <xdr:row>77</xdr:row>
      <xdr:rowOff>128164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27447"/>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128164</xdr:rowOff>
    </xdr:from>
    <xdr:to>
      <xdr:col>76</xdr:col>
      <xdr:colOff>114300</xdr:colOff>
      <xdr:row>77</xdr:row>
      <xdr:rowOff>139681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329814"/>
          <a:ext cx="8890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139681</xdr:rowOff>
    </xdr:from>
    <xdr:to>
      <xdr:col>71</xdr:col>
      <xdr:colOff>177800</xdr:colOff>
      <xdr:row>77</xdr:row>
      <xdr:rowOff>141546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341331"/>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79806</xdr:rowOff>
    </xdr:from>
    <xdr:to>
      <xdr:col>85</xdr:col>
      <xdr:colOff>177800</xdr:colOff>
      <xdr:row>78</xdr:row>
      <xdr:rowOff>9956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166183</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74997</xdr:rowOff>
    </xdr:from>
    <xdr:to>
      <xdr:col>81</xdr:col>
      <xdr:colOff>101600</xdr:colOff>
      <xdr:row>78</xdr:row>
      <xdr:rowOff>5147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167724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6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77364</xdr:rowOff>
    </xdr:from>
    <xdr:to>
      <xdr:col>76</xdr:col>
      <xdr:colOff>165100</xdr:colOff>
      <xdr:row>78</xdr:row>
      <xdr:rowOff>7514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170091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88881</xdr:rowOff>
    </xdr:from>
    <xdr:to>
      <xdr:col>72</xdr:col>
      <xdr:colOff>38100</xdr:colOff>
      <xdr:row>78</xdr:row>
      <xdr:rowOff>19031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8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90746</xdr:rowOff>
    </xdr:from>
    <xdr:to>
      <xdr:col>67</xdr:col>
      <xdr:colOff>101600</xdr:colOff>
      <xdr:row>78</xdr:row>
      <xdr:rowOff>20896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9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12023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8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169937</xdr:rowOff>
    </xdr:from>
    <xdr:to>
      <xdr:col>85</xdr:col>
      <xdr:colOff>127000</xdr:colOff>
      <xdr:row>99</xdr:row>
      <xdr:rowOff>10065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72037"/>
          <a:ext cx="8382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159238</xdr:rowOff>
    </xdr:from>
    <xdr:to>
      <xdr:col>81</xdr:col>
      <xdr:colOff>50800</xdr:colOff>
      <xdr:row>99</xdr:row>
      <xdr:rowOff>10065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61338"/>
          <a:ext cx="8890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82317</xdr:rowOff>
    </xdr:from>
    <xdr:to>
      <xdr:col>76</xdr:col>
      <xdr:colOff>114300</xdr:colOff>
      <xdr:row>98</xdr:row>
      <xdr:rowOff>159238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84417"/>
          <a:ext cx="889000" cy="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82317</xdr:rowOff>
    </xdr:from>
    <xdr:to>
      <xdr:col>71</xdr:col>
      <xdr:colOff>177800</xdr:colOff>
      <xdr:row>98</xdr:row>
      <xdr:rowOff>145738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84417"/>
          <a:ext cx="889000" cy="6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119137</xdr:rowOff>
    </xdr:from>
    <xdr:to>
      <xdr:col>85</xdr:col>
      <xdr:colOff>177800</xdr:colOff>
      <xdr:row>99</xdr:row>
      <xdr:rowOff>49287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2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34064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130715</xdr:rowOff>
    </xdr:from>
    <xdr:to>
      <xdr:col>81</xdr:col>
      <xdr:colOff>101600</xdr:colOff>
      <xdr:row>99</xdr:row>
      <xdr:rowOff>60865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51992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02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108438</xdr:rowOff>
    </xdr:from>
    <xdr:to>
      <xdr:col>76</xdr:col>
      <xdr:colOff>165100</xdr:colOff>
      <xdr:row>99</xdr:row>
      <xdr:rowOff>38588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29715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31517</xdr:rowOff>
    </xdr:from>
    <xdr:to>
      <xdr:col>72</xdr:col>
      <xdr:colOff>38100</xdr:colOff>
      <xdr:row>98</xdr:row>
      <xdr:rowOff>133117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124244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94938</xdr:rowOff>
    </xdr:from>
    <xdr:to>
      <xdr:col>67</xdr:col>
      <xdr:colOff>101600</xdr:colOff>
      <xdr:row>99</xdr:row>
      <xdr:rowOff>25088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9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16215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165570</xdr:rowOff>
    </xdr:from>
    <xdr:to>
      <xdr:col>116</xdr:col>
      <xdr:colOff>63500</xdr:colOff>
      <xdr:row>57</xdr:row>
      <xdr:rowOff>168961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938220"/>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165684</xdr:rowOff>
    </xdr:from>
    <xdr:to>
      <xdr:col>111</xdr:col>
      <xdr:colOff>177800</xdr:colOff>
      <xdr:row>57</xdr:row>
      <xdr:rowOff>168961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938334"/>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165684</xdr:rowOff>
    </xdr:from>
    <xdr:to>
      <xdr:col>107</xdr:col>
      <xdr:colOff>50800</xdr:colOff>
      <xdr:row>58</xdr:row>
      <xdr:rowOff>4255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938334"/>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4255</xdr:rowOff>
    </xdr:from>
    <xdr:to>
      <xdr:col>102</xdr:col>
      <xdr:colOff>114300</xdr:colOff>
      <xdr:row>58</xdr:row>
      <xdr:rowOff>6998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4835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114770</xdr:rowOff>
    </xdr:from>
    <xdr:to>
      <xdr:col>116</xdr:col>
      <xdr:colOff>114300</xdr:colOff>
      <xdr:row>58</xdr:row>
      <xdr:rowOff>44920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137647</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3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118161</xdr:rowOff>
    </xdr:from>
    <xdr:to>
      <xdr:col>112</xdr:col>
      <xdr:colOff>38100</xdr:colOff>
      <xdr:row>58</xdr:row>
      <xdr:rowOff>48311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64838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6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114884</xdr:rowOff>
    </xdr:from>
    <xdr:to>
      <xdr:col>107</xdr:col>
      <xdr:colOff>101600</xdr:colOff>
      <xdr:row>58</xdr:row>
      <xdr:rowOff>45034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61561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6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124905</xdr:rowOff>
    </xdr:from>
    <xdr:to>
      <xdr:col>102</xdr:col>
      <xdr:colOff>165100</xdr:colOff>
      <xdr:row>58</xdr:row>
      <xdr:rowOff>55055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71582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127648</xdr:rowOff>
    </xdr:from>
    <xdr:to>
      <xdr:col>98</xdr:col>
      <xdr:colOff>38100</xdr:colOff>
      <xdr:row>58</xdr:row>
      <xdr:rowOff>57798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74325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7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89332</xdr:rowOff>
    </xdr:from>
    <xdr:to>
      <xdr:col>116</xdr:col>
      <xdr:colOff>62864</xdr:colOff>
      <xdr:row>79</xdr:row>
      <xdr:rowOff>58765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776632"/>
          <a:ext cx="1269" cy="826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62592</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58765</xdr:rowOff>
    </xdr:from>
    <xdr:to>
      <xdr:col>116</xdr:col>
      <xdr:colOff>152400</xdr:colOff>
      <xdr:row>79</xdr:row>
      <xdr:rowOff>58765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0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36009</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5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89332</xdr:rowOff>
    </xdr:from>
    <xdr:to>
      <xdr:col>116</xdr:col>
      <xdr:colOff>152400</xdr:colOff>
      <xdr:row>74</xdr:row>
      <xdr:rowOff>89332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776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4031</xdr:rowOff>
    </xdr:from>
    <xdr:to>
      <xdr:col>116</xdr:col>
      <xdr:colOff>63500</xdr:colOff>
      <xdr:row>76</xdr:row>
      <xdr:rowOff>14329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34231"/>
          <a:ext cx="8382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134808</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9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156381</xdr:rowOff>
    </xdr:from>
    <xdr:to>
      <xdr:col>116</xdr:col>
      <xdr:colOff>114300</xdr:colOff>
      <xdr:row>76</xdr:row>
      <xdr:rowOff>86531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13088</xdr:rowOff>
    </xdr:from>
    <xdr:to>
      <xdr:col>111</xdr:col>
      <xdr:colOff>177800</xdr:colOff>
      <xdr:row>76</xdr:row>
      <xdr:rowOff>14329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700388"/>
          <a:ext cx="889000" cy="3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92177</xdr:rowOff>
    </xdr:from>
    <xdr:to>
      <xdr:col>112</xdr:col>
      <xdr:colOff>38100</xdr:colOff>
      <xdr:row>76</xdr:row>
      <xdr:rowOff>22327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38854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13088</xdr:rowOff>
    </xdr:from>
    <xdr:to>
      <xdr:col>107</xdr:col>
      <xdr:colOff>50800</xdr:colOff>
      <xdr:row>74</xdr:row>
      <xdr:rowOff>69335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00388"/>
          <a:ext cx="8890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69360</xdr:rowOff>
    </xdr:from>
    <xdr:to>
      <xdr:col>107</xdr:col>
      <xdr:colOff>101600</xdr:colOff>
      <xdr:row>75</xdr:row>
      <xdr:rowOff>170960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162087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9899</xdr:rowOff>
    </xdr:from>
    <xdr:to>
      <xdr:col>102</xdr:col>
      <xdr:colOff>114300</xdr:colOff>
      <xdr:row>74</xdr:row>
      <xdr:rowOff>69335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182849"/>
          <a:ext cx="889000" cy="57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76381</xdr:rowOff>
    </xdr:from>
    <xdr:to>
      <xdr:col>102</xdr:col>
      <xdr:colOff>165100</xdr:colOff>
      <xdr:row>76</xdr:row>
      <xdr:rowOff>6531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169108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73910</xdr:rowOff>
    </xdr:from>
    <xdr:to>
      <xdr:col>98</xdr:col>
      <xdr:colOff>38100</xdr:colOff>
      <xdr:row>76</xdr:row>
      <xdr:rowOff>4060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166637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124682</xdr:rowOff>
    </xdr:from>
    <xdr:to>
      <xdr:col>116</xdr:col>
      <xdr:colOff>114300</xdr:colOff>
      <xdr:row>76</xdr:row>
      <xdr:rowOff>54831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834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147559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134979</xdr:rowOff>
    </xdr:from>
    <xdr:to>
      <xdr:col>112</xdr:col>
      <xdr:colOff>38100</xdr:colOff>
      <xdr:row>76</xdr:row>
      <xdr:rowOff>65129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56256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8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133738</xdr:rowOff>
    </xdr:from>
    <xdr:to>
      <xdr:col>107</xdr:col>
      <xdr:colOff>101600</xdr:colOff>
      <xdr:row>74</xdr:row>
      <xdr:rowOff>63888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4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80415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2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18535</xdr:rowOff>
    </xdr:from>
    <xdr:to>
      <xdr:col>102</xdr:col>
      <xdr:colOff>165100</xdr:colOff>
      <xdr:row>74</xdr:row>
      <xdr:rowOff>120135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136662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130549</xdr:rowOff>
    </xdr:from>
    <xdr:to>
      <xdr:col>98</xdr:col>
      <xdr:colOff>38100</xdr:colOff>
      <xdr:row>71</xdr:row>
      <xdr:rowOff>60699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1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77226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190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99,434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5,566</a:t>
          </a:r>
          <a:r>
            <a:rPr kumimoji="1" lang="ja-JP" altLang="en-US" sz="1300">
              <a:latin typeface="ＭＳ Ｐゴシック" panose="020B0600070205080204" pitchFamily="50" charset="-128"/>
              <a:ea typeface="ＭＳ Ｐゴシック" panose="020B0600070205080204" pitchFamily="50" charset="-128"/>
            </a:rPr>
            <a:t>円の増となったが、類似団体平均と比較すると低い水準となっている。ラスパイレス指数が類似団体平均よりも低いことが要因である。</a:t>
          </a:r>
        </a:p>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130,625</a:t>
          </a:r>
          <a:r>
            <a:rPr kumimoji="1" lang="ja-JP" altLang="en-US" sz="1300">
              <a:latin typeface="ＭＳ Ｐゴシック" panose="020B0600070205080204" pitchFamily="50" charset="-128"/>
              <a:ea typeface="ＭＳ Ｐゴシック" panose="020B0600070205080204" pitchFamily="50" charset="-128"/>
            </a:rPr>
            <a:t>円と前年度に引き続き増加している。主な要因としては、復興交付金事業の精算に伴う震災復興特別交付税の返還と下水道事業の法適化により繰出金が補助費となったためである。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en-US" altLang="ja-JP" sz="1300">
              <a:latin typeface="ＭＳ Ｐゴシック" panose="020B0600070205080204" pitchFamily="50" charset="-128"/>
              <a:ea typeface="ＭＳ Ｐゴシック" panose="020B0600070205080204" pitchFamily="50" charset="-128"/>
            </a:rPr>
            <a:t>39,114</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6,246</a:t>
          </a:r>
          <a:r>
            <a:rPr kumimoji="1" lang="ja-JP" altLang="en-US" sz="1300">
              <a:latin typeface="ＭＳ Ｐゴシック" panose="020B0600070205080204" pitchFamily="50" charset="-128"/>
              <a:ea typeface="ＭＳ Ｐゴシック" panose="020B0600070205080204" pitchFamily="50" charset="-128"/>
            </a:rPr>
            <a:t>円の減となっており、類似団体平均よりも低い水準となっているが、更新整備に関しては、前年度に引き続き保健福祉センター大規模改修事業等によりコストが増加している。</a:t>
          </a:r>
        </a:p>
        <a:p>
          <a:r>
            <a:rPr kumimoji="1" lang="ja-JP" altLang="en-US" sz="1300">
              <a:latin typeface="ＭＳ Ｐゴシック" panose="020B0600070205080204" pitchFamily="50" charset="-128"/>
              <a:ea typeface="ＭＳ Ｐゴシック" panose="020B0600070205080204" pitchFamily="50" charset="-128"/>
            </a:rPr>
            <a:t>災害復旧事業費は令和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月豪雨の災害復旧工事が完了したため、前年度から</a:t>
          </a:r>
          <a:r>
            <a:rPr kumimoji="1" lang="en-US" altLang="ja-JP" sz="1300">
              <a:latin typeface="ＭＳ Ｐゴシック" panose="020B0600070205080204" pitchFamily="50" charset="-128"/>
              <a:ea typeface="ＭＳ Ｐゴシック" panose="020B0600070205080204" pitchFamily="50" charset="-128"/>
            </a:rPr>
            <a:t>8,817</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積立金は前年度から</a:t>
          </a:r>
          <a:r>
            <a:rPr kumimoji="1" lang="en-US" altLang="ja-JP" sz="1300">
              <a:latin typeface="ＭＳ Ｐゴシック" panose="020B0600070205080204" pitchFamily="50" charset="-128"/>
              <a:ea typeface="ＭＳ Ｐゴシック" panose="020B0600070205080204" pitchFamily="50" charset="-128"/>
            </a:rPr>
            <a:t>3,039</a:t>
          </a:r>
          <a:r>
            <a:rPr kumimoji="1" lang="ja-JP" altLang="en-US" sz="1300">
              <a:latin typeface="ＭＳ Ｐゴシック" panose="020B0600070205080204" pitchFamily="50" charset="-128"/>
              <a:ea typeface="ＭＳ Ｐゴシック" panose="020B0600070205080204" pitchFamily="50" charset="-128"/>
            </a:rPr>
            <a:t>円の増となった。ふるさと寄附金の増額に伴い、基金積立金が増となったものである。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宮城県松島町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12,885
12,778
53.56
7,260,578
6,938,872
196,230
4,190,050
4,734,888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152273</xdr:rowOff>
    </xdr:from>
    <xdr:to>
      <xdr:col>24</xdr:col>
      <xdr:colOff>63500</xdr:colOff>
      <xdr:row>34</xdr:row>
      <xdr:rowOff>21018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0123"/>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21018</xdr:rowOff>
    </xdr:from>
    <xdr:to>
      <xdr:col>19</xdr:col>
      <xdr:colOff>177800</xdr:colOff>
      <xdr:row>34</xdr:row>
      <xdr:rowOff>83122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0318"/>
          <a:ext cx="8890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83122</xdr:rowOff>
    </xdr:from>
    <xdr:to>
      <xdr:col>15</xdr:col>
      <xdr:colOff>50800</xdr:colOff>
      <xdr:row>34</xdr:row>
      <xdr:rowOff>119316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242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119316</xdr:rowOff>
    </xdr:from>
    <xdr:to>
      <xdr:col>10</xdr:col>
      <xdr:colOff>114300</xdr:colOff>
      <xdr:row>34</xdr:row>
      <xdr:rowOff>142177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861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101473</xdr:rowOff>
    </xdr:from>
    <xdr:to>
      <xdr:col>24</xdr:col>
      <xdr:colOff>114300</xdr:colOff>
      <xdr:row>34</xdr:row>
      <xdr:rowOff>31623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124350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141668</xdr:rowOff>
    </xdr:from>
    <xdr:to>
      <xdr:col>20</xdr:col>
      <xdr:colOff>38100</xdr:colOff>
      <xdr:row>34</xdr:row>
      <xdr:rowOff>71818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88345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32322</xdr:rowOff>
    </xdr:from>
    <xdr:to>
      <xdr:col>15</xdr:col>
      <xdr:colOff>101600</xdr:colOff>
      <xdr:row>34</xdr:row>
      <xdr:rowOff>133922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150449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68516</xdr:rowOff>
    </xdr:from>
    <xdr:to>
      <xdr:col>10</xdr:col>
      <xdr:colOff>165100</xdr:colOff>
      <xdr:row>34</xdr:row>
      <xdr:rowOff>170116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91377</xdr:rowOff>
    </xdr:from>
    <xdr:to>
      <xdr:col>6</xdr:col>
      <xdr:colOff>38100</xdr:colOff>
      <xdr:row>35</xdr:row>
      <xdr:rowOff>21527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38054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9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3715</xdr:rowOff>
    </xdr:from>
    <xdr:to>
      <xdr:col>24</xdr:col>
      <xdr:colOff>63500</xdr:colOff>
      <xdr:row>58</xdr:row>
      <xdr:rowOff>34049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7815"/>
          <a:ext cx="838200" cy="3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34049</xdr:rowOff>
    </xdr:from>
    <xdr:to>
      <xdr:col>19</xdr:col>
      <xdr:colOff>177800</xdr:colOff>
      <xdr:row>58</xdr:row>
      <xdr:rowOff>50908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8149"/>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23634</xdr:rowOff>
    </xdr:from>
    <xdr:to>
      <xdr:col>15</xdr:col>
      <xdr:colOff>50800</xdr:colOff>
      <xdr:row>58</xdr:row>
      <xdr:rowOff>50908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96284"/>
          <a:ext cx="889000" cy="19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23634</xdr:rowOff>
    </xdr:from>
    <xdr:to>
      <xdr:col>10</xdr:col>
      <xdr:colOff>114300</xdr:colOff>
      <xdr:row>57</xdr:row>
      <xdr:rowOff>26598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9628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124365</xdr:rowOff>
    </xdr:from>
    <xdr:to>
      <xdr:col>24</xdr:col>
      <xdr:colOff>114300</xdr:colOff>
      <xdr:row>58</xdr:row>
      <xdr:rowOff>54515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39292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154699</xdr:rowOff>
    </xdr:from>
    <xdr:to>
      <xdr:col>20</xdr:col>
      <xdr:colOff>38100</xdr:colOff>
      <xdr:row>58</xdr:row>
      <xdr:rowOff>84849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75976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xdr:rowOff>
    </xdr:from>
    <xdr:to>
      <xdr:col>15</xdr:col>
      <xdr:colOff>101600</xdr:colOff>
      <xdr:row>58</xdr:row>
      <xdr:rowOff>101708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92835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144284</xdr:rowOff>
    </xdr:from>
    <xdr:to>
      <xdr:col>10</xdr:col>
      <xdr:colOff>165100</xdr:colOff>
      <xdr:row>57</xdr:row>
      <xdr:rowOff>74434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90961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2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147248</xdr:rowOff>
    </xdr:from>
    <xdr:to>
      <xdr:col>6</xdr:col>
      <xdr:colOff>38100</xdr:colOff>
      <xdr:row>57</xdr:row>
      <xdr:rowOff>77398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68525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4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38860</xdr:rowOff>
    </xdr:from>
    <xdr:to>
      <xdr:col>24</xdr:col>
      <xdr:colOff>63500</xdr:colOff>
      <xdr:row>77</xdr:row>
      <xdr:rowOff>44991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40510"/>
          <a:ext cx="8382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25409</xdr:rowOff>
    </xdr:from>
    <xdr:to>
      <xdr:col>19</xdr:col>
      <xdr:colOff>177800</xdr:colOff>
      <xdr:row>77</xdr:row>
      <xdr:rowOff>44991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27059"/>
          <a:ext cx="8890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22918</xdr:rowOff>
    </xdr:from>
    <xdr:to>
      <xdr:col>15</xdr:col>
      <xdr:colOff>50800</xdr:colOff>
      <xdr:row>77</xdr:row>
      <xdr:rowOff>25409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4568"/>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22918</xdr:rowOff>
    </xdr:from>
    <xdr:to>
      <xdr:col>10</xdr:col>
      <xdr:colOff>114300</xdr:colOff>
      <xdr:row>77</xdr:row>
      <xdr:rowOff>160077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4568"/>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159510</xdr:rowOff>
    </xdr:from>
    <xdr:to>
      <xdr:col>24</xdr:col>
      <xdr:colOff>114300</xdr:colOff>
      <xdr:row>77</xdr:row>
      <xdr:rowOff>89660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74437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165641</xdr:rowOff>
    </xdr:from>
    <xdr:to>
      <xdr:col>20</xdr:col>
      <xdr:colOff>38100</xdr:colOff>
      <xdr:row>77</xdr:row>
      <xdr:rowOff>95791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86918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146059</xdr:rowOff>
    </xdr:from>
    <xdr:to>
      <xdr:col>15</xdr:col>
      <xdr:colOff>101600</xdr:colOff>
      <xdr:row>77</xdr:row>
      <xdr:rowOff>76209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67336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143568</xdr:rowOff>
    </xdr:from>
    <xdr:to>
      <xdr:col>10</xdr:col>
      <xdr:colOff>165100</xdr:colOff>
      <xdr:row>77</xdr:row>
      <xdr:rowOff>73718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64845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109277</xdr:rowOff>
    </xdr:from>
    <xdr:to>
      <xdr:col>6</xdr:col>
      <xdr:colOff>38100</xdr:colOff>
      <xdr:row>78</xdr:row>
      <xdr:rowOff>39427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30554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39760</xdr:rowOff>
    </xdr:from>
    <xdr:to>
      <xdr:col>24</xdr:col>
      <xdr:colOff>63500</xdr:colOff>
      <xdr:row>97</xdr:row>
      <xdr:rowOff>62905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70410"/>
          <a:ext cx="838200" cy="2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39760</xdr:rowOff>
    </xdr:from>
    <xdr:to>
      <xdr:col>19</xdr:col>
      <xdr:colOff>177800</xdr:colOff>
      <xdr:row>97</xdr:row>
      <xdr:rowOff>110914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70410"/>
          <a:ext cx="889000" cy="7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110914</xdr:rowOff>
    </xdr:from>
    <xdr:to>
      <xdr:col>15</xdr:col>
      <xdr:colOff>50800</xdr:colOff>
      <xdr:row>97</xdr:row>
      <xdr:rowOff>118659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1564"/>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109734</xdr:rowOff>
    </xdr:from>
    <xdr:to>
      <xdr:col>10</xdr:col>
      <xdr:colOff>114300</xdr:colOff>
      <xdr:row>97</xdr:row>
      <xdr:rowOff>118659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40384"/>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12105</xdr:rowOff>
    </xdr:from>
    <xdr:to>
      <xdr:col>24</xdr:col>
      <xdr:colOff>114300</xdr:colOff>
      <xdr:row>97</xdr:row>
      <xdr:rowOff>113705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98482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160410</xdr:rowOff>
    </xdr:from>
    <xdr:to>
      <xdr:col>20</xdr:col>
      <xdr:colOff>38100</xdr:colOff>
      <xdr:row>97</xdr:row>
      <xdr:rowOff>90560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81687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1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60114</xdr:rowOff>
    </xdr:from>
    <xdr:to>
      <xdr:col>15</xdr:col>
      <xdr:colOff>101600</xdr:colOff>
      <xdr:row>97</xdr:row>
      <xdr:rowOff>161714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152841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8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67859</xdr:rowOff>
    </xdr:from>
    <xdr:to>
      <xdr:col>10</xdr:col>
      <xdr:colOff>165100</xdr:colOff>
      <xdr:row>97</xdr:row>
      <xdr:rowOff>169459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160586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58934</xdr:rowOff>
    </xdr:from>
    <xdr:to>
      <xdr:col>6</xdr:col>
      <xdr:colOff>38100</xdr:colOff>
      <xdr:row>97</xdr:row>
      <xdr:rowOff>160534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151661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20501</xdr:rowOff>
    </xdr:from>
    <xdr:to>
      <xdr:col>55</xdr:col>
      <xdr:colOff>0</xdr:colOff>
      <xdr:row>32</xdr:row>
      <xdr:rowOff>26706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506901"/>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26706</xdr:rowOff>
    </xdr:from>
    <xdr:to>
      <xdr:col>50</xdr:col>
      <xdr:colOff>114300</xdr:colOff>
      <xdr:row>32</xdr:row>
      <xdr:rowOff>29972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5131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29972</xdr:rowOff>
    </xdr:from>
    <xdr:to>
      <xdr:col>45</xdr:col>
      <xdr:colOff>177800</xdr:colOff>
      <xdr:row>32</xdr:row>
      <xdr:rowOff>96266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5163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55118</xdr:rowOff>
    </xdr:from>
    <xdr:to>
      <xdr:col>41</xdr:col>
      <xdr:colOff>50800</xdr:colOff>
      <xdr:row>32</xdr:row>
      <xdr:rowOff>96266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5415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141151</xdr:rowOff>
    </xdr:from>
    <xdr:to>
      <xdr:col>55</xdr:col>
      <xdr:colOff>50800</xdr:colOff>
      <xdr:row>32</xdr:row>
      <xdr:rowOff>71301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4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164028</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30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147356</xdr:rowOff>
    </xdr:from>
    <xdr:to>
      <xdr:col>50</xdr:col>
      <xdr:colOff>165100</xdr:colOff>
      <xdr:row>32</xdr:row>
      <xdr:rowOff>77506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4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94033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23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150622</xdr:rowOff>
    </xdr:from>
    <xdr:to>
      <xdr:col>46</xdr:col>
      <xdr:colOff>38100</xdr:colOff>
      <xdr:row>32</xdr:row>
      <xdr:rowOff>80772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97299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45466</xdr:rowOff>
    </xdr:from>
    <xdr:to>
      <xdr:col>41</xdr:col>
      <xdr:colOff>101600</xdr:colOff>
      <xdr:row>32</xdr:row>
      <xdr:rowOff>147066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5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163593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3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xdr:rowOff>
    </xdr:from>
    <xdr:to>
      <xdr:col>36</xdr:col>
      <xdr:colOff>165100</xdr:colOff>
      <xdr:row>32</xdr:row>
      <xdr:rowOff>105918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122445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3619</xdr:rowOff>
    </xdr:from>
    <xdr:to>
      <xdr:col>55</xdr:col>
      <xdr:colOff>0</xdr:colOff>
      <xdr:row>58</xdr:row>
      <xdr:rowOff>17183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47719"/>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3619</xdr:rowOff>
    </xdr:from>
    <xdr:to>
      <xdr:col>50</xdr:col>
      <xdr:colOff>114300</xdr:colOff>
      <xdr:row>58</xdr:row>
      <xdr:rowOff>54293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47719"/>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54293</xdr:rowOff>
    </xdr:from>
    <xdr:to>
      <xdr:col>45</xdr:col>
      <xdr:colOff>177800</xdr:colOff>
      <xdr:row>58</xdr:row>
      <xdr:rowOff>61113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98393"/>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164681</xdr:rowOff>
    </xdr:from>
    <xdr:to>
      <xdr:col>41</xdr:col>
      <xdr:colOff>50800</xdr:colOff>
      <xdr:row>58</xdr:row>
      <xdr:rowOff>61113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37331"/>
          <a:ext cx="889000" cy="6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137833</xdr:rowOff>
    </xdr:from>
    <xdr:to>
      <xdr:col>55</xdr:col>
      <xdr:colOff>50800</xdr:colOff>
      <xdr:row>58</xdr:row>
      <xdr:rowOff>67983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116260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124269</xdr:rowOff>
    </xdr:from>
    <xdr:to>
      <xdr:col>50</xdr:col>
      <xdr:colOff>165100</xdr:colOff>
      <xdr:row>58</xdr:row>
      <xdr:rowOff>54419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45546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3493</xdr:rowOff>
    </xdr:from>
    <xdr:to>
      <xdr:col>46</xdr:col>
      <xdr:colOff>38100</xdr:colOff>
      <xdr:row>58</xdr:row>
      <xdr:rowOff>105093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4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10313</xdr:rowOff>
    </xdr:from>
    <xdr:to>
      <xdr:col>41</xdr:col>
      <xdr:colOff>101600</xdr:colOff>
      <xdr:row>58</xdr:row>
      <xdr:rowOff>111913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103040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113881</xdr:rowOff>
    </xdr:from>
    <xdr:to>
      <xdr:col>36</xdr:col>
      <xdr:colOff>165100</xdr:colOff>
      <xdr:row>58</xdr:row>
      <xdr:rowOff>44031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35158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157401</xdr:rowOff>
    </xdr:from>
    <xdr:to>
      <xdr:col>55</xdr:col>
      <xdr:colOff>0</xdr:colOff>
      <xdr:row>78</xdr:row>
      <xdr:rowOff>166263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0501"/>
          <a:ext cx="8382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119945</xdr:rowOff>
    </xdr:from>
    <xdr:to>
      <xdr:col>50</xdr:col>
      <xdr:colOff>114300</xdr:colOff>
      <xdr:row>78</xdr:row>
      <xdr:rowOff>157401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93045"/>
          <a:ext cx="889000" cy="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99775</xdr:rowOff>
    </xdr:from>
    <xdr:to>
      <xdr:col>45</xdr:col>
      <xdr:colOff>177800</xdr:colOff>
      <xdr:row>78</xdr:row>
      <xdr:rowOff>119945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72875"/>
          <a:ext cx="8890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99775</xdr:rowOff>
    </xdr:from>
    <xdr:to>
      <xdr:col>41</xdr:col>
      <xdr:colOff>50800</xdr:colOff>
      <xdr:row>78</xdr:row>
      <xdr:rowOff>119431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72875"/>
          <a:ext cx="889000" cy="1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115463</xdr:rowOff>
    </xdr:from>
    <xdr:to>
      <xdr:col>55</xdr:col>
      <xdr:colOff>50800</xdr:colOff>
      <xdr:row>79</xdr:row>
      <xdr:rowOff>45613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106601</xdr:rowOff>
    </xdr:from>
    <xdr:to>
      <xdr:col>50</xdr:col>
      <xdr:colOff>165100</xdr:colOff>
      <xdr:row>79</xdr:row>
      <xdr:rowOff>36751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27878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7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69145</xdr:rowOff>
    </xdr:from>
    <xdr:to>
      <xdr:col>46</xdr:col>
      <xdr:colOff>38100</xdr:colOff>
      <xdr:row>78</xdr:row>
      <xdr:rowOff>170745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161872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48975</xdr:rowOff>
    </xdr:from>
    <xdr:to>
      <xdr:col>41</xdr:col>
      <xdr:colOff>101600</xdr:colOff>
      <xdr:row>78</xdr:row>
      <xdr:rowOff>150575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167102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9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68631</xdr:rowOff>
    </xdr:from>
    <xdr:to>
      <xdr:col>36</xdr:col>
      <xdr:colOff>165100</xdr:colOff>
      <xdr:row>78</xdr:row>
      <xdr:rowOff>170231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161358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86717</xdr:rowOff>
    </xdr:from>
    <xdr:to>
      <xdr:col>55</xdr:col>
      <xdr:colOff>0</xdr:colOff>
      <xdr:row>98</xdr:row>
      <xdr:rowOff>90061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88817"/>
          <a:ext cx="8382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86717</xdr:rowOff>
    </xdr:from>
    <xdr:to>
      <xdr:col>50</xdr:col>
      <xdr:colOff>114300</xdr:colOff>
      <xdr:row>98</xdr:row>
      <xdr:rowOff>125073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88817"/>
          <a:ext cx="889000" cy="3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82828</xdr:rowOff>
    </xdr:from>
    <xdr:to>
      <xdr:col>45</xdr:col>
      <xdr:colOff>177800</xdr:colOff>
      <xdr:row>98</xdr:row>
      <xdr:rowOff>125073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84928"/>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70183</xdr:rowOff>
    </xdr:from>
    <xdr:to>
      <xdr:col>41</xdr:col>
      <xdr:colOff>50800</xdr:colOff>
      <xdr:row>98</xdr:row>
      <xdr:rowOff>82828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357933"/>
          <a:ext cx="889000" cy="52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39261</xdr:rowOff>
    </xdr:from>
    <xdr:to>
      <xdr:col>55</xdr:col>
      <xdr:colOff>50800</xdr:colOff>
      <xdr:row>98</xdr:row>
      <xdr:rowOff>140861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131521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35917</xdr:rowOff>
    </xdr:from>
    <xdr:to>
      <xdr:col>50</xdr:col>
      <xdr:colOff>165100</xdr:colOff>
      <xdr:row>98</xdr:row>
      <xdr:rowOff>137517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128644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3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74273</xdr:rowOff>
    </xdr:from>
    <xdr:to>
      <xdr:col>46</xdr:col>
      <xdr:colOff>38100</xdr:colOff>
      <xdr:row>99</xdr:row>
      <xdr:rowOff>4423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167000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6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32028</xdr:rowOff>
    </xdr:from>
    <xdr:to>
      <xdr:col>41</xdr:col>
      <xdr:colOff>101600</xdr:colOff>
      <xdr:row>98</xdr:row>
      <xdr:rowOff>133628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124755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19383</xdr:rowOff>
    </xdr:from>
    <xdr:to>
      <xdr:col>36</xdr:col>
      <xdr:colOff>165100</xdr:colOff>
      <xdr:row>95</xdr:row>
      <xdr:rowOff>120983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0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137510</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0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70793</xdr:rowOff>
    </xdr:from>
    <xdr:to>
      <xdr:col>85</xdr:col>
      <xdr:colOff>127000</xdr:colOff>
      <xdr:row>37</xdr:row>
      <xdr:rowOff>88151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4443"/>
          <a:ext cx="8382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64246</xdr:rowOff>
    </xdr:from>
    <xdr:to>
      <xdr:col>81</xdr:col>
      <xdr:colOff>50800</xdr:colOff>
      <xdr:row>37</xdr:row>
      <xdr:rowOff>88151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07896"/>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64246</xdr:rowOff>
    </xdr:from>
    <xdr:to>
      <xdr:col>76</xdr:col>
      <xdr:colOff>114300</xdr:colOff>
      <xdr:row>37</xdr:row>
      <xdr:rowOff>136206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07896"/>
          <a:ext cx="889000" cy="7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122947</xdr:rowOff>
    </xdr:from>
    <xdr:to>
      <xdr:col>71</xdr:col>
      <xdr:colOff>177800</xdr:colOff>
      <xdr:row>37</xdr:row>
      <xdr:rowOff>136206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6659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19993</xdr:rowOff>
    </xdr:from>
    <xdr:to>
      <xdr:col>85</xdr:col>
      <xdr:colOff>177800</xdr:colOff>
      <xdr:row>37</xdr:row>
      <xdr:rowOff>121593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169870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37351</xdr:rowOff>
    </xdr:from>
    <xdr:to>
      <xdr:col>81</xdr:col>
      <xdr:colOff>101600</xdr:colOff>
      <xdr:row>37</xdr:row>
      <xdr:rowOff>138951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130077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13446</xdr:rowOff>
    </xdr:from>
    <xdr:to>
      <xdr:col>76</xdr:col>
      <xdr:colOff>165100</xdr:colOff>
      <xdr:row>37</xdr:row>
      <xdr:rowOff>115046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106173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85406</xdr:rowOff>
    </xdr:from>
    <xdr:to>
      <xdr:col>72</xdr:col>
      <xdr:colOff>38100</xdr:colOff>
      <xdr:row>38</xdr:row>
      <xdr:rowOff>15556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6683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72147</xdr:rowOff>
    </xdr:from>
    <xdr:to>
      <xdr:col>67</xdr:col>
      <xdr:colOff>101600</xdr:colOff>
      <xdr:row>38</xdr:row>
      <xdr:rowOff>2297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164874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0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70293</xdr:rowOff>
    </xdr:from>
    <xdr:to>
      <xdr:col>85</xdr:col>
      <xdr:colOff>127000</xdr:colOff>
      <xdr:row>57</xdr:row>
      <xdr:rowOff>86902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42943"/>
          <a:ext cx="838200" cy="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86902</xdr:rowOff>
    </xdr:from>
    <xdr:to>
      <xdr:col>81</xdr:col>
      <xdr:colOff>50800</xdr:colOff>
      <xdr:row>57</xdr:row>
      <xdr:rowOff>96856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9552"/>
          <a:ext cx="889000" cy="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96856</xdr:rowOff>
    </xdr:from>
    <xdr:to>
      <xdr:col>76</xdr:col>
      <xdr:colOff>114300</xdr:colOff>
      <xdr:row>57</xdr:row>
      <xdr:rowOff>99096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69506"/>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57482</xdr:rowOff>
    </xdr:from>
    <xdr:to>
      <xdr:col>71</xdr:col>
      <xdr:colOff>177800</xdr:colOff>
      <xdr:row>57</xdr:row>
      <xdr:rowOff>99096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30132"/>
          <a:ext cx="889000" cy="4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19493</xdr:rowOff>
    </xdr:from>
    <xdr:to>
      <xdr:col>85</xdr:col>
      <xdr:colOff>177800</xdr:colOff>
      <xdr:row>57</xdr:row>
      <xdr:rowOff>121093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105870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0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36102</xdr:rowOff>
    </xdr:from>
    <xdr:to>
      <xdr:col>81</xdr:col>
      <xdr:colOff>101600</xdr:colOff>
      <xdr:row>57</xdr:row>
      <xdr:rowOff>137702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128829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46056</xdr:rowOff>
    </xdr:from>
    <xdr:to>
      <xdr:col>76</xdr:col>
      <xdr:colOff>165100</xdr:colOff>
      <xdr:row>57</xdr:row>
      <xdr:rowOff>147656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138783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48296</xdr:rowOff>
    </xdr:from>
    <xdr:to>
      <xdr:col>72</xdr:col>
      <xdr:colOff>38100</xdr:colOff>
      <xdr:row>57</xdr:row>
      <xdr:rowOff>149896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141023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6682</xdr:rowOff>
    </xdr:from>
    <xdr:to>
      <xdr:col>67</xdr:col>
      <xdr:colOff>101600</xdr:colOff>
      <xdr:row>57</xdr:row>
      <xdr:rowOff>108282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99409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7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4769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520619"/>
          <a:ext cx="1269" cy="1068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122896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2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4769</xdr:rowOff>
    </xdr:from>
    <xdr:to>
      <xdr:col>86</xdr:col>
      <xdr:colOff>25400</xdr:colOff>
      <xdr:row>73</xdr:row>
      <xdr:rowOff>4769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52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14179</xdr:rowOff>
    </xdr:from>
    <xdr:to>
      <xdr:col>85</xdr:col>
      <xdr:colOff>127000</xdr:colOff>
      <xdr:row>79</xdr:row>
      <xdr:rowOff>10694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87279"/>
          <a:ext cx="838200" cy="16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137056</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38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114179</xdr:rowOff>
    </xdr:from>
    <xdr:to>
      <xdr:col>85</xdr:col>
      <xdr:colOff>177800</xdr:colOff>
      <xdr:row>79</xdr:row>
      <xdr:rowOff>44329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8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148844</xdr:rowOff>
    </xdr:from>
    <xdr:to>
      <xdr:col>81</xdr:col>
      <xdr:colOff>50800</xdr:colOff>
      <xdr:row>78</xdr:row>
      <xdr:rowOff>14179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321794"/>
          <a:ext cx="889000" cy="106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77870</xdr:rowOff>
    </xdr:from>
    <xdr:to>
      <xdr:col>81</xdr:col>
      <xdr:colOff>101600</xdr:colOff>
      <xdr:row>79</xdr:row>
      <xdr:rowOff>8020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170597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148844</xdr:rowOff>
    </xdr:from>
    <xdr:to>
      <xdr:col>76</xdr:col>
      <xdr:colOff>114300</xdr:colOff>
      <xdr:row>78</xdr:row>
      <xdr:rowOff>148577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321794"/>
          <a:ext cx="889000" cy="119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33941</xdr:rowOff>
    </xdr:from>
    <xdr:to>
      <xdr:col>76</xdr:col>
      <xdr:colOff>165100</xdr:colOff>
      <xdr:row>78</xdr:row>
      <xdr:rowOff>135541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126668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4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91560</xdr:rowOff>
    </xdr:from>
    <xdr:to>
      <xdr:col>71</xdr:col>
      <xdr:colOff>177800</xdr:colOff>
      <xdr:row>78</xdr:row>
      <xdr:rowOff>148577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607410"/>
          <a:ext cx="889000" cy="9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33407</xdr:rowOff>
    </xdr:from>
    <xdr:to>
      <xdr:col>72</xdr:col>
      <xdr:colOff>38100</xdr:colOff>
      <xdr:row>78</xdr:row>
      <xdr:rowOff>135007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151534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65106</xdr:rowOff>
    </xdr:from>
    <xdr:to>
      <xdr:col>67</xdr:col>
      <xdr:colOff>101600</xdr:colOff>
      <xdr:row>78</xdr:row>
      <xdr:rowOff>166706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157833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131344</xdr:rowOff>
    </xdr:from>
    <xdr:to>
      <xdr:col>85</xdr:col>
      <xdr:colOff>177800</xdr:colOff>
      <xdr:row>79</xdr:row>
      <xdr:rowOff>61494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92607</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134829</xdr:rowOff>
    </xdr:from>
    <xdr:to>
      <xdr:col>81</xdr:col>
      <xdr:colOff>101600</xdr:colOff>
      <xdr:row>78</xdr:row>
      <xdr:rowOff>64979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81506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11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98044</xdr:rowOff>
    </xdr:from>
    <xdr:to>
      <xdr:col>76</xdr:col>
      <xdr:colOff>165100</xdr:colOff>
      <xdr:row>72</xdr:row>
      <xdr:rowOff>28194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2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44721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04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97777</xdr:rowOff>
    </xdr:from>
    <xdr:to>
      <xdr:col>72</xdr:col>
      <xdr:colOff>38100</xdr:colOff>
      <xdr:row>79</xdr:row>
      <xdr:rowOff>27927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19054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6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40760</xdr:rowOff>
    </xdr:from>
    <xdr:to>
      <xdr:col>67</xdr:col>
      <xdr:colOff>101600</xdr:colOff>
      <xdr:row>73</xdr:row>
      <xdr:rowOff>142360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158887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3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125797</xdr:rowOff>
    </xdr:from>
    <xdr:to>
      <xdr:col>85</xdr:col>
      <xdr:colOff>127000</xdr:colOff>
      <xdr:row>97</xdr:row>
      <xdr:rowOff>130606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56447"/>
          <a:ext cx="8382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125797</xdr:rowOff>
    </xdr:from>
    <xdr:to>
      <xdr:col>81</xdr:col>
      <xdr:colOff>50800</xdr:colOff>
      <xdr:row>97</xdr:row>
      <xdr:rowOff>128164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56447"/>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128164</xdr:rowOff>
    </xdr:from>
    <xdr:to>
      <xdr:col>76</xdr:col>
      <xdr:colOff>114300</xdr:colOff>
      <xdr:row>97</xdr:row>
      <xdr:rowOff>139681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58814"/>
          <a:ext cx="8890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139681</xdr:rowOff>
    </xdr:from>
    <xdr:to>
      <xdr:col>71</xdr:col>
      <xdr:colOff>177800</xdr:colOff>
      <xdr:row>97</xdr:row>
      <xdr:rowOff>141546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70331"/>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79806</xdr:rowOff>
    </xdr:from>
    <xdr:to>
      <xdr:col>85</xdr:col>
      <xdr:colOff>177800</xdr:colOff>
      <xdr:row>98</xdr:row>
      <xdr:rowOff>9956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166183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74997</xdr:rowOff>
    </xdr:from>
    <xdr:to>
      <xdr:col>81</xdr:col>
      <xdr:colOff>101600</xdr:colOff>
      <xdr:row>98</xdr:row>
      <xdr:rowOff>5147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167724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77364</xdr:rowOff>
    </xdr:from>
    <xdr:to>
      <xdr:col>76</xdr:col>
      <xdr:colOff>165100</xdr:colOff>
      <xdr:row>98</xdr:row>
      <xdr:rowOff>7514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170091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88881</xdr:rowOff>
    </xdr:from>
    <xdr:to>
      <xdr:col>72</xdr:col>
      <xdr:colOff>38100</xdr:colOff>
      <xdr:row>98</xdr:row>
      <xdr:rowOff>19031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10158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90746</xdr:rowOff>
    </xdr:from>
    <xdr:to>
      <xdr:col>67</xdr:col>
      <xdr:colOff>101600</xdr:colOff>
      <xdr:row>98</xdr:row>
      <xdr:rowOff>20896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12023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総務費は復興交付金事業の精算に伴う震災復興特別交付税の返還により、前年度から</a:t>
          </a:r>
          <a:r>
            <a:rPr kumimoji="1" lang="en-US" altLang="ja-JP" sz="1300">
              <a:latin typeface="ＭＳ Ｐゴシック" panose="020B0600070205080204" pitchFamily="50" charset="-128"/>
              <a:ea typeface="ＭＳ Ｐゴシック" panose="020B0600070205080204" pitchFamily="50" charset="-128"/>
            </a:rPr>
            <a:t>15,923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民生費は児童手当の増により、前年度から</a:t>
          </a:r>
          <a:r>
            <a:rPr kumimoji="1" lang="en-US" altLang="ja-JP" sz="1300">
              <a:latin typeface="ＭＳ Ｐゴシック" panose="020B0600070205080204" pitchFamily="50" charset="-128"/>
              <a:ea typeface="ＭＳ Ｐゴシック" panose="020B0600070205080204" pitchFamily="50" charset="-128"/>
            </a:rPr>
            <a:t>1,341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衛生費は新型コロナウイルスワクチン接種経費の皆減により、前年度から</a:t>
          </a:r>
          <a:r>
            <a:rPr kumimoji="1" lang="en-US" altLang="ja-JP" sz="1300">
              <a:latin typeface="ＭＳ Ｐゴシック" panose="020B0600070205080204" pitchFamily="50" charset="-128"/>
              <a:ea typeface="ＭＳ Ｐゴシック" panose="020B0600070205080204" pitchFamily="50" charset="-128"/>
            </a:rPr>
            <a:t>5,062</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教育費は小学校のトイレ改修工事や小中学校及び幼稚園の防犯カメラ設置工事の実施により、前年度から</a:t>
          </a:r>
          <a:r>
            <a:rPr kumimoji="1" lang="en-US" altLang="ja-JP" sz="1300">
              <a:latin typeface="ＭＳ Ｐゴシック" panose="020B0600070205080204" pitchFamily="50" charset="-128"/>
              <a:ea typeface="ＭＳ Ｐゴシック" panose="020B0600070205080204" pitchFamily="50" charset="-128"/>
            </a:rPr>
            <a:t>3,633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月豪雨の災害復旧工事が完了したため、</a:t>
          </a:r>
          <a:r>
            <a:rPr kumimoji="1" lang="en-US" altLang="ja-JP" sz="1300">
              <a:latin typeface="ＭＳ Ｐゴシック" panose="020B0600070205080204" pitchFamily="50" charset="-128"/>
              <a:ea typeface="ＭＳ Ｐゴシック" panose="020B0600070205080204" pitchFamily="50" charset="-128"/>
            </a:rPr>
            <a:t>8,817</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財政調整基金については、事業の精査等により最低水準の取り崩しに努めているが、震災復興特別交付税の精算に伴う返還により大きく減少した。</a:t>
          </a:r>
        </a:p>
        <a:p>
          <a:r>
            <a:rPr kumimoji="1" lang="ja-JP" altLang="en-US" sz="1400">
              <a:latin typeface="ＭＳ ゴシック" pitchFamily="49" charset="-128"/>
              <a:ea typeface="ＭＳ ゴシック" pitchFamily="49" charset="-128"/>
            </a:rPr>
            <a:t>　実質収支額については、引き続き黒字を維持している。</a:t>
          </a:r>
        </a:p>
        <a:p>
          <a:r>
            <a:rPr kumimoji="1" lang="ja-JP" altLang="en-US" sz="1400">
              <a:latin typeface="ＭＳ ゴシック" pitchFamily="49" charset="-128"/>
              <a:ea typeface="ＭＳ ゴシック" pitchFamily="49" charset="-128"/>
            </a:rPr>
            <a:t>　今後は、ふるさと寄附金や町有地の処分等で諸税以外の収入増加に努めるほか、将来人口に合わせた施設の統廃合を実施し、歳出抑制に努めていく。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宮城県松島町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連結実質赤字比率については、全会計で黒字を維持している。一般会計から他会計への繰り出しの負担は依然として大きいため、今後も各会計において適切な財源確保に努めていく。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7260578</v>
      </c>
      <c r="BO4" s="449"/>
      <c r="BP4" s="449"/>
      <c r="BQ4" s="449"/>
      <c r="BR4" s="449"/>
      <c r="BS4" s="449"/>
      <c r="BT4" s="449"/>
      <c r="BU4" s="450"/>
      <c r="BV4" s="448">
        <v>7274076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6938872</v>
      </c>
      <c r="BO5" s="420"/>
      <c r="BP5" s="420"/>
      <c r="BQ5" s="420"/>
      <c r="BR5" s="420"/>
      <c r="BS5" s="420"/>
      <c r="BT5" s="420"/>
      <c r="BU5" s="421"/>
      <c r="BV5" s="419">
        <v>7009373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95.3</v>
      </c>
      <c r="CU5" s="417"/>
      <c r="CV5" s="417"/>
      <c r="CW5" s="417"/>
      <c r="CX5" s="417"/>
      <c r="CY5" s="417"/>
      <c r="CZ5" s="417"/>
      <c r="DA5" s="418"/>
      <c r="DB5" s="416">
        <v>94.5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321706</v>
      </c>
      <c r="BO6" s="420"/>
      <c r="BP6" s="420"/>
      <c r="BQ6" s="420"/>
      <c r="BR6" s="420"/>
      <c r="BS6" s="420"/>
      <c r="BT6" s="420"/>
      <c r="BU6" s="421"/>
      <c r="BV6" s="419">
        <v>264703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95.6</v>
      </c>
      <c r="CU6" s="563"/>
      <c r="CV6" s="563"/>
      <c r="CW6" s="563"/>
      <c r="CX6" s="563"/>
      <c r="CY6" s="563"/>
      <c r="CZ6" s="563"/>
      <c r="DA6" s="564"/>
      <c r="DB6" s="562">
        <v>95.1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125476</v>
      </c>
      <c r="BO7" s="420"/>
      <c r="BP7" s="420"/>
      <c r="BQ7" s="420"/>
      <c r="BR7" s="420"/>
      <c r="BS7" s="420"/>
      <c r="BT7" s="420"/>
      <c r="BU7" s="421"/>
      <c r="BV7" s="419">
        <v>57230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4190050</v>
      </c>
      <c r="CU7" s="420"/>
      <c r="CV7" s="420"/>
      <c r="CW7" s="420"/>
      <c r="CX7" s="420"/>
      <c r="CY7" s="420"/>
      <c r="CZ7" s="420"/>
      <c r="DA7" s="421"/>
      <c r="DB7" s="419">
        <v>4159508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196230</v>
      </c>
      <c r="BO8" s="420"/>
      <c r="BP8" s="420"/>
      <c r="BQ8" s="420"/>
      <c r="BR8" s="420"/>
      <c r="BS8" s="420"/>
      <c r="BT8" s="420"/>
      <c r="BU8" s="421"/>
      <c r="BV8" s="419">
        <v>207473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0.45</v>
      </c>
      <c r="CU8" s="523"/>
      <c r="CV8" s="523"/>
      <c r="CW8" s="523"/>
      <c r="CX8" s="523"/>
      <c r="CY8" s="523"/>
      <c r="CZ8" s="523"/>
      <c r="DA8" s="524"/>
      <c r="DB8" s="522">
        <v>0.45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13323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-11243</v>
      </c>
      <c r="BO9" s="420"/>
      <c r="BP9" s="420"/>
      <c r="BQ9" s="420"/>
      <c r="BR9" s="420"/>
      <c r="BS9" s="420"/>
      <c r="BT9" s="420"/>
      <c r="BU9" s="421"/>
      <c r="BV9" s="419">
        <v>-162952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v>
      </c>
      <c r="CU9" s="417"/>
      <c r="CV9" s="417"/>
      <c r="CW9" s="417"/>
      <c r="CX9" s="417"/>
      <c r="CY9" s="417"/>
      <c r="CZ9" s="417"/>
      <c r="DA9" s="418"/>
      <c r="DB9" s="416">
        <v>9.6999999999999993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14421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451</v>
      </c>
      <c r="BO10" s="420"/>
      <c r="BP10" s="420"/>
      <c r="BQ10" s="420"/>
      <c r="BR10" s="420"/>
      <c r="BS10" s="420"/>
      <c r="BT10" s="420"/>
      <c r="BU10" s="421"/>
      <c r="BV10" s="419">
        <v>1104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12885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607209</v>
      </c>
      <c r="BO12" s="420"/>
      <c r="BP12" s="420"/>
      <c r="BQ12" s="420"/>
      <c r="BR12" s="420"/>
      <c r="BS12" s="420"/>
      <c r="BT12" s="420"/>
      <c r="BU12" s="421"/>
      <c r="BV12" s="419">
        <v>444919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12778</v>
      </c>
      <c r="S13" s="507"/>
      <c r="T13" s="507"/>
      <c r="U13" s="507"/>
      <c r="V13" s="508"/>
      <c r="W13" s="509" t="s">
        <v>131</v>
      </c>
      <c r="X13" s="405"/>
      <c r="Y13" s="405"/>
      <c r="Z13" s="405"/>
      <c r="AA13" s="405"/>
      <c r="AB13" s="406"/>
      <c r="AC13" s="372">
        <v>328</v>
      </c>
      <c r="AD13" s="373"/>
      <c r="AE13" s="373"/>
      <c r="AF13" s="373"/>
      <c r="AG13" s="374"/>
      <c r="AH13" s="372">
        <v>352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-618001</v>
      </c>
      <c r="BO13" s="420"/>
      <c r="BP13" s="420"/>
      <c r="BQ13" s="420"/>
      <c r="BR13" s="420"/>
      <c r="BS13" s="420"/>
      <c r="BT13" s="420"/>
      <c r="BU13" s="421"/>
      <c r="BV13" s="419">
        <v>-606767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7.6</v>
      </c>
      <c r="CU13" s="417"/>
      <c r="CV13" s="417"/>
      <c r="CW13" s="417"/>
      <c r="CX13" s="417"/>
      <c r="CY13" s="417"/>
      <c r="CZ13" s="417"/>
      <c r="DA13" s="418"/>
      <c r="DB13" s="416">
        <v>7.5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13085</v>
      </c>
      <c r="S14" s="507"/>
      <c r="T14" s="507"/>
      <c r="U14" s="507"/>
      <c r="V14" s="508"/>
      <c r="W14" s="510"/>
      <c r="X14" s="408"/>
      <c r="Y14" s="408"/>
      <c r="Z14" s="408"/>
      <c r="AA14" s="408"/>
      <c r="AB14" s="409"/>
      <c r="AC14" s="499">
        <v>5.4</v>
      </c>
      <c r="AD14" s="500"/>
      <c r="AE14" s="500"/>
      <c r="AF14" s="500"/>
      <c r="AG14" s="501"/>
      <c r="AH14" s="499">
        <v>5.2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6.7</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12992</v>
      </c>
      <c r="S15" s="507"/>
      <c r="T15" s="507"/>
      <c r="U15" s="507"/>
      <c r="V15" s="508"/>
      <c r="W15" s="509" t="s">
        <v>137</v>
      </c>
      <c r="X15" s="405"/>
      <c r="Y15" s="405"/>
      <c r="Z15" s="405"/>
      <c r="AA15" s="405"/>
      <c r="AB15" s="406"/>
      <c r="AC15" s="372">
        <v>1234</v>
      </c>
      <c r="AD15" s="373"/>
      <c r="AE15" s="373"/>
      <c r="AF15" s="373"/>
      <c r="AG15" s="374"/>
      <c r="AH15" s="372">
        <v>1451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1688420</v>
      </c>
      <c r="BO15" s="449"/>
      <c r="BP15" s="449"/>
      <c r="BQ15" s="449"/>
      <c r="BR15" s="449"/>
      <c r="BS15" s="449"/>
      <c r="BT15" s="449"/>
      <c r="BU15" s="450"/>
      <c r="BV15" s="448">
        <v>1699616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20.100000000000001</v>
      </c>
      <c r="AD16" s="500"/>
      <c r="AE16" s="500"/>
      <c r="AF16" s="500"/>
      <c r="AG16" s="501"/>
      <c r="AH16" s="499">
        <v>21.6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3739835</v>
      </c>
      <c r="BO16" s="420"/>
      <c r="BP16" s="420"/>
      <c r="BQ16" s="420"/>
      <c r="BR16" s="420"/>
      <c r="BS16" s="420"/>
      <c r="BT16" s="420"/>
      <c r="BU16" s="421"/>
      <c r="BV16" s="419">
        <v>3691391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4565</v>
      </c>
      <c r="AD17" s="373"/>
      <c r="AE17" s="373"/>
      <c r="AF17" s="373"/>
      <c r="AG17" s="374"/>
      <c r="AH17" s="372">
        <v>4919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2125880</v>
      </c>
      <c r="BO17" s="420"/>
      <c r="BP17" s="420"/>
      <c r="BQ17" s="420"/>
      <c r="BR17" s="420"/>
      <c r="BS17" s="420"/>
      <c r="BT17" s="420"/>
      <c r="BU17" s="421"/>
      <c r="BV17" s="419">
        <v>2141882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53.56</v>
      </c>
      <c r="M18" s="472"/>
      <c r="N18" s="472"/>
      <c r="O18" s="472"/>
      <c r="P18" s="472"/>
      <c r="Q18" s="472"/>
      <c r="R18" s="473"/>
      <c r="S18" s="473"/>
      <c r="T18" s="473"/>
      <c r="U18" s="473"/>
      <c r="V18" s="474"/>
      <c r="W18" s="490"/>
      <c r="X18" s="491"/>
      <c r="Y18" s="491"/>
      <c r="Z18" s="491"/>
      <c r="AA18" s="491"/>
      <c r="AB18" s="515"/>
      <c r="AC18" s="389">
        <v>74.5</v>
      </c>
      <c r="AD18" s="390"/>
      <c r="AE18" s="390"/>
      <c r="AF18" s="390"/>
      <c r="AG18" s="475"/>
      <c r="AH18" s="389">
        <v>73.2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4112851</v>
      </c>
      <c r="BO18" s="420"/>
      <c r="BP18" s="420"/>
      <c r="BQ18" s="420"/>
      <c r="BR18" s="420"/>
      <c r="BS18" s="420"/>
      <c r="BT18" s="420"/>
      <c r="BU18" s="421"/>
      <c r="BV18" s="419">
        <v>4019463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5538225</v>
      </c>
      <c r="BO19" s="420"/>
      <c r="BP19" s="420"/>
      <c r="BQ19" s="420"/>
      <c r="BR19" s="420"/>
      <c r="BS19" s="420"/>
      <c r="BT19" s="420"/>
      <c r="BU19" s="421"/>
      <c r="BV19" s="419">
        <v>5367485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5017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4734888</v>
      </c>
      <c r="BO22" s="449"/>
      <c r="BP22" s="449"/>
      <c r="BQ22" s="449"/>
      <c r="BR22" s="449"/>
      <c r="BS22" s="449"/>
      <c r="BT22" s="449"/>
      <c r="BU22" s="450"/>
      <c r="BV22" s="448">
        <v>4903849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1342369</v>
      </c>
      <c r="BO23" s="420"/>
      <c r="BP23" s="420"/>
      <c r="BQ23" s="420"/>
      <c r="BR23" s="420"/>
      <c r="BS23" s="420"/>
      <c r="BT23" s="420"/>
      <c r="BU23" s="421"/>
      <c r="BV23" s="419">
        <v>1189550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8430</v>
      </c>
      <c r="R24" s="373"/>
      <c r="S24" s="373"/>
      <c r="T24" s="373"/>
      <c r="U24" s="373"/>
      <c r="V24" s="374"/>
      <c r="W24" s="462"/>
      <c r="X24" s="399"/>
      <c r="Y24" s="400"/>
      <c r="Z24" s="375" t="s">
        <v>162</v>
      </c>
      <c r="AA24" s="376"/>
      <c r="AB24" s="376"/>
      <c r="AC24" s="376"/>
      <c r="AD24" s="376"/>
      <c r="AE24" s="376"/>
      <c r="AF24" s="376"/>
      <c r="AG24" s="377"/>
      <c r="AH24" s="372">
        <v>134</v>
      </c>
      <c r="AI24" s="373"/>
      <c r="AJ24" s="373"/>
      <c r="AK24" s="373"/>
      <c r="AL24" s="374"/>
      <c r="AM24" s="372">
        <v>413792</v>
      </c>
      <c r="AN24" s="373"/>
      <c r="AO24" s="373"/>
      <c r="AP24" s="373"/>
      <c r="AQ24" s="373"/>
      <c r="AR24" s="374"/>
      <c r="AS24" s="372">
        <v>3088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2505905</v>
      </c>
      <c r="BO24" s="420"/>
      <c r="BP24" s="420"/>
      <c r="BQ24" s="420"/>
      <c r="BR24" s="420"/>
      <c r="BS24" s="420"/>
      <c r="BT24" s="420"/>
      <c r="BU24" s="421"/>
      <c r="BV24" s="419">
        <v>2435902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6450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2148442</v>
      </c>
      <c r="BO25" s="449"/>
      <c r="BP25" s="449"/>
      <c r="BQ25" s="449"/>
      <c r="BR25" s="449"/>
      <c r="BS25" s="449"/>
      <c r="BT25" s="449"/>
      <c r="BU25" s="450"/>
      <c r="BV25" s="448">
        <v>1764077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5440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8322</v>
      </c>
      <c r="AN26" s="373"/>
      <c r="AO26" s="373"/>
      <c r="AP26" s="373"/>
      <c r="AQ26" s="373"/>
      <c r="AR26" s="374"/>
      <c r="AS26" s="372">
        <v>2774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3210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30274</v>
      </c>
      <c r="AN27" s="373"/>
      <c r="AO27" s="373"/>
      <c r="AP27" s="373"/>
      <c r="AQ27" s="373"/>
      <c r="AR27" s="374"/>
      <c r="AS27" s="372">
        <v>2523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227570</v>
      </c>
      <c r="BO27" s="454"/>
      <c r="BP27" s="454"/>
      <c r="BQ27" s="454"/>
      <c r="BR27" s="454"/>
      <c r="BS27" s="454"/>
      <c r="BT27" s="454"/>
      <c r="BU27" s="455"/>
      <c r="BV27" s="453">
        <v>227558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2750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766881</v>
      </c>
      <c r="BO28" s="449"/>
      <c r="BP28" s="449"/>
      <c r="BQ28" s="449"/>
      <c r="BR28" s="449"/>
      <c r="BS28" s="449"/>
      <c r="BT28" s="449"/>
      <c r="BU28" s="450"/>
      <c r="BV28" s="448">
        <v>1223629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2540</v>
      </c>
      <c r="R29" s="373"/>
      <c r="S29" s="373"/>
      <c r="T29" s="373"/>
      <c r="U29" s="373"/>
      <c r="V29" s="374"/>
      <c r="W29" s="463"/>
      <c r="X29" s="464"/>
      <c r="Y29" s="465"/>
      <c r="Z29" s="375" t="s">
        <v>177</v>
      </c>
      <c r="AA29" s="376"/>
      <c r="AB29" s="376"/>
      <c r="AC29" s="376"/>
      <c r="AD29" s="376"/>
      <c r="AE29" s="376"/>
      <c r="AF29" s="376"/>
      <c r="AG29" s="377"/>
      <c r="AH29" s="372">
        <v>146</v>
      </c>
      <c r="AI29" s="373"/>
      <c r="AJ29" s="373"/>
      <c r="AK29" s="373"/>
      <c r="AL29" s="374"/>
      <c r="AM29" s="372">
        <v>444066</v>
      </c>
      <c r="AN29" s="373"/>
      <c r="AO29" s="373"/>
      <c r="AP29" s="373"/>
      <c r="AQ29" s="373"/>
      <c r="AR29" s="374"/>
      <c r="AS29" s="372">
        <v>3042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401125</v>
      </c>
      <c r="BO29" s="420"/>
      <c r="BP29" s="420"/>
      <c r="BQ29" s="420"/>
      <c r="BR29" s="420"/>
      <c r="BS29" s="420"/>
      <c r="BT29" s="420"/>
      <c r="BU29" s="421"/>
      <c r="BV29" s="419">
        <v>381059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1100885</v>
      </c>
      <c r="BO30" s="454"/>
      <c r="BP30" s="454"/>
      <c r="BQ30" s="454"/>
      <c r="BR30" s="454"/>
      <c r="BS30" s="454"/>
      <c r="BT30" s="454"/>
      <c r="BU30" s="455"/>
      <c r="BV30" s="453">
        <v>1039365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松島町国民健康保険特別会計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松島町水道事業会計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松島町観瀾亭等特別会計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塩釜地区消防事務組合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品井沼ステーション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松島町介護保険特別会計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松島町下水道事業会計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宮城東部衛生処理組合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松島町後期高齢者医療特別会計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宮城県後期高齢者医療広域連合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松島町介護サービス事業特別会計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吉田川流域溜池大和町外３市３ヶ町村組合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宮城県市町村職員退職手当組合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宮城県市町村非常勤消防団員補償報償組合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宮城県市町村自治振興センター</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5waNJypBk7UP6x6un/Ek2OphFgXSsTXhKfSd+PC71Tqg0jka9oj0hgfZDLJg2BujYxARA1nQbd3vBMk8XrqU9Q==" saltValue="opva/QgBc8biYZb8VaGN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537</v>
      </c>
      <c r="D34" s="1151"/>
      <c r="E34" s="1152"/>
      <c r="F34" s="32">
        <v>39.49</v>
      </c>
      <c r="G34" s="33">
        <v>37.61</v>
      </c>
      <c r="H34" s="33">
        <v>34.22</v>
      </c>
      <c r="I34" s="33">
        <v>26.71</v>
      </c>
      <c r="J34" s="34">
        <v>26.75</v>
      </c>
      <c r="K34" s="22"/>
      <c r="L34" s="22"/>
      <c r="M34" s="22"/>
      <c r="N34" s="22"/>
      <c r="O34" s="22"/>
      <c r="P34" s="22"/>
    </row>
    <row r="35" spans="1:16" ht="39" customHeight="1" x14ac:dyDescent="0.15">
      <c r="A35" s="22"/>
      <c r="B35" s="35"/>
      <c r="C35" s="1145" t="s">
        <v>538</v>
      </c>
      <c r="D35" s="1146"/>
      <c r="E35" s="1147"/>
      <c r="F35" s="36">
        <v>9.74</v>
      </c>
      <c r="G35" s="37">
        <v>8.91</v>
      </c>
      <c r="H35" s="37">
        <v>8.81</v>
      </c>
      <c r="I35" s="37">
        <v>4.9800000000000004</v>
      </c>
      <c r="J35" s="38">
        <v>4.68</v>
      </c>
      <c r="K35" s="22"/>
      <c r="L35" s="22"/>
      <c r="M35" s="22"/>
      <c r="N35" s="22"/>
      <c r="O35" s="22"/>
      <c r="P35" s="22"/>
    </row>
    <row r="36" spans="1:16" ht="39" customHeight="1" x14ac:dyDescent="0.15">
      <c r="A36" s="22"/>
      <c r="B36" s="35"/>
      <c r="C36" s="1145" t="s">
        <v>539</v>
      </c>
      <c r="D36" s="1146"/>
      <c r="E36" s="1147"/>
      <c r="F36" s="36" t="s">
        <v>489</v>
      </c>
      <c r="G36" s="37" t="s">
        <v>489</v>
      </c>
      <c r="H36" s="37" t="s">
        <v>489</v>
      </c>
      <c r="I36" s="37">
        <v>1.49</v>
      </c>
      <c r="J36" s="38">
        <v>2.2000000000000002</v>
      </c>
      <c r="K36" s="22"/>
      <c r="L36" s="22"/>
      <c r="M36" s="22"/>
      <c r="N36" s="22"/>
      <c r="O36" s="22"/>
      <c r="P36" s="22"/>
    </row>
    <row r="37" spans="1:16" ht="39" customHeight="1" x14ac:dyDescent="0.15">
      <c r="A37" s="22"/>
      <c r="B37" s="35"/>
      <c r="C37" s="1145" t="s">
        <v>540</v>
      </c>
      <c r="D37" s="1146"/>
      <c r="E37" s="1147"/>
      <c r="F37" s="36">
        <v>1.29</v>
      </c>
      <c r="G37" s="37">
        <v>2.69</v>
      </c>
      <c r="H37" s="37">
        <v>2.5</v>
      </c>
      <c r="I37" s="37">
        <v>1.86</v>
      </c>
      <c r="J37" s="38">
        <v>1.37</v>
      </c>
      <c r="K37" s="22"/>
      <c r="L37" s="22"/>
      <c r="M37" s="22"/>
      <c r="N37" s="22"/>
      <c r="O37" s="22"/>
      <c r="P37" s="22"/>
    </row>
    <row r="38" spans="1:16" ht="39" customHeight="1" x14ac:dyDescent="0.15">
      <c r="A38" s="22"/>
      <c r="B38" s="35"/>
      <c r="C38" s="1145" t="s">
        <v>541</v>
      </c>
      <c r="D38" s="1146"/>
      <c r="E38" s="1147"/>
      <c r="F38" s="36">
        <v>1.02</v>
      </c>
      <c r="G38" s="37">
        <v>1.51</v>
      </c>
      <c r="H38" s="37">
        <v>1.1599999999999999</v>
      </c>
      <c r="I38" s="37">
        <v>0.06</v>
      </c>
      <c r="J38" s="38">
        <v>0.41</v>
      </c>
      <c r="K38" s="22"/>
      <c r="L38" s="22"/>
      <c r="M38" s="22"/>
      <c r="N38" s="22"/>
      <c r="O38" s="22"/>
      <c r="P38" s="22"/>
    </row>
    <row r="39" spans="1:16" ht="39" customHeight="1" x14ac:dyDescent="0.15">
      <c r="A39" s="22"/>
      <c r="B39" s="35"/>
      <c r="C39" s="1145" t="s">
        <v>542</v>
      </c>
      <c r="D39" s="1146"/>
      <c r="E39" s="1147"/>
      <c r="F39" s="36">
        <v>0.19</v>
      </c>
      <c r="G39" s="37">
        <v>0.21</v>
      </c>
      <c r="H39" s="37">
        <v>0.28999999999999998</v>
      </c>
      <c r="I39" s="37">
        <v>0.36</v>
      </c>
      <c r="J39" s="38">
        <v>0.24</v>
      </c>
      <c r="K39" s="22"/>
      <c r="L39" s="22"/>
      <c r="M39" s="22"/>
      <c r="N39" s="22"/>
      <c r="O39" s="22"/>
      <c r="P39" s="22"/>
    </row>
    <row r="40" spans="1:16" ht="39" customHeight="1" x14ac:dyDescent="0.15">
      <c r="A40" s="22"/>
      <c r="B40" s="35"/>
      <c r="C40" s="1145" t="s">
        <v>543</v>
      </c>
      <c r="D40" s="1146"/>
      <c r="E40" s="1147"/>
      <c r="F40" s="36">
        <v>0</v>
      </c>
      <c r="G40" s="37">
        <v>0.01</v>
      </c>
      <c r="H40" s="37">
        <v>0.05</v>
      </c>
      <c r="I40" s="37">
        <v>0.04</v>
      </c>
      <c r="J40" s="38">
        <v>0.02</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0.66</v>
      </c>
      <c r="G43" s="42">
        <v>0.36</v>
      </c>
      <c r="H43" s="42">
        <v>2.75</v>
      </c>
      <c r="I43" s="42">
        <v>0</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7j9qdpnDNxA2ptcDuZeIEjkVrC1NCIEVQQ5fwWPK6LTLpBb8ohHn084N1dFX6ydmFvMS2377jycLKDyes/WVQ==" saltValue="m/F0Ku1MChO5WFw7lxXD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507</v>
      </c>
      <c r="L45" s="60">
        <v>506</v>
      </c>
      <c r="M45" s="60">
        <v>533</v>
      </c>
      <c r="N45" s="60">
        <v>530</v>
      </c>
      <c r="O45" s="61">
        <v>509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186</v>
      </c>
      <c r="L48" s="64">
        <v>244</v>
      </c>
      <c r="M48" s="64">
        <v>254</v>
      </c>
      <c r="N48" s="64">
        <v>248</v>
      </c>
      <c r="O48" s="65">
        <v>174</v>
      </c>
      <c r="P48" s="48"/>
      <c r="Q48" s="48"/>
      <c r="R48" s="48"/>
      <c r="S48" s="48"/>
      <c r="T48" s="48"/>
      <c r="U48" s="48"/>
    </row>
    <row r="49" spans="1:21" ht="30.75" customHeight="1" x14ac:dyDescent="0.15">
      <c r="A49" s="48"/>
      <c r="B49" s="1178"/>
      <c r="C49" s="1179"/>
      <c r="D49" s="62"/>
      <c r="E49" s="1155" t="s">
        <v>14</v>
      </c>
      <c r="F49" s="1155"/>
      <c r="G49" s="1155"/>
      <c r="H49" s="1155"/>
      <c r="I49" s="1155"/>
      <c r="J49" s="1156"/>
      <c r="K49" s="63">
        <v>8</v>
      </c>
      <c r="L49" s="64">
        <v>17</v>
      </c>
      <c r="M49" s="64">
        <v>17</v>
      </c>
      <c r="N49" s="64">
        <v>19</v>
      </c>
      <c r="O49" s="65">
        <v>18</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491</v>
      </c>
      <c r="L52" s="64">
        <v>512</v>
      </c>
      <c r="M52" s="64">
        <v>505</v>
      </c>
      <c r="N52" s="64">
        <v>503</v>
      </c>
      <c r="O52" s="65">
        <v>434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210</v>
      </c>
      <c r="L53" s="69">
        <v>255</v>
      </c>
      <c r="M53" s="69">
        <v>299</v>
      </c>
      <c r="N53" s="69">
        <v>294</v>
      </c>
      <c r="O53" s="70">
        <v>267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2DacyinPnT90LhteNf5b1Uc9xs+XM0cL2hvxUDP/mdTUX1444a1tDgPcIuHQQEhk3eT3DamnzcvbbcL07roNQ==" saltValue="3Tflv3wVRmHUFgbWaAJy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5411</v>
      </c>
      <c r="J41" s="344">
        <v>5217</v>
      </c>
      <c r="K41" s="344">
        <v>4921</v>
      </c>
      <c r="L41" s="344">
        <v>4904</v>
      </c>
      <c r="M41" s="345">
        <v>4735</v>
      </c>
    </row>
    <row r="42" spans="2:13" ht="27.75" customHeight="1" x14ac:dyDescent="0.15">
      <c r="B42" s="1186"/>
      <c r="C42" s="1187"/>
      <c r="D42" s="106"/>
      <c r="E42" s="1190" t="s">
        <v>32</v>
      </c>
      <c r="F42" s="1190"/>
      <c r="G42" s="1190"/>
      <c r="H42" s="1191"/>
      <c r="I42" s="346">
        <v>2</v>
      </c>
      <c r="J42" s="347" t="s">
        <v>489</v>
      </c>
      <c r="K42" s="347" t="s">
        <v>489</v>
      </c>
      <c r="L42" s="347" t="s">
        <v>489</v>
      </c>
      <c r="M42" s="348" t="s">
        <v>489</v>
      </c>
    </row>
    <row r="43" spans="2:13" ht="27.75" customHeight="1" x14ac:dyDescent="0.15">
      <c r="B43" s="1186"/>
      <c r="C43" s="1187"/>
      <c r="D43" s="106"/>
      <c r="E43" s="1190" t="s">
        <v>33</v>
      </c>
      <c r="F43" s="1190"/>
      <c r="G43" s="1190"/>
      <c r="H43" s="1191"/>
      <c r="I43" s="346">
        <v>2901</v>
      </c>
      <c r="J43" s="347">
        <v>3088</v>
      </c>
      <c r="K43" s="347">
        <v>2758</v>
      </c>
      <c r="L43" s="347">
        <v>2801</v>
      </c>
      <c r="M43" s="348">
        <v>2781</v>
      </c>
    </row>
    <row r="44" spans="2:13" ht="27.75" customHeight="1" x14ac:dyDescent="0.15">
      <c r="B44" s="1186"/>
      <c r="C44" s="1187"/>
      <c r="D44" s="106"/>
      <c r="E44" s="1190" t="s">
        <v>34</v>
      </c>
      <c r="F44" s="1190"/>
      <c r="G44" s="1190"/>
      <c r="H44" s="1191"/>
      <c r="I44" s="346">
        <v>203</v>
      </c>
      <c r="J44" s="347">
        <v>209</v>
      </c>
      <c r="K44" s="347">
        <v>213</v>
      </c>
      <c r="L44" s="347">
        <v>188</v>
      </c>
      <c r="M44" s="348">
        <v>176</v>
      </c>
    </row>
    <row r="45" spans="2:13" ht="27.75" customHeight="1" x14ac:dyDescent="0.15">
      <c r="B45" s="1186"/>
      <c r="C45" s="1187"/>
      <c r="D45" s="106"/>
      <c r="E45" s="1190" t="s">
        <v>35</v>
      </c>
      <c r="F45" s="1190"/>
      <c r="G45" s="1190"/>
      <c r="H45" s="1191"/>
      <c r="I45" s="346">
        <v>821</v>
      </c>
      <c r="J45" s="347">
        <v>812</v>
      </c>
      <c r="K45" s="347">
        <v>864</v>
      </c>
      <c r="L45" s="347">
        <v>830</v>
      </c>
      <c r="M45" s="348">
        <v>836</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3152</v>
      </c>
      <c r="J50" s="347">
        <v>3508</v>
      </c>
      <c r="K50" s="347">
        <v>3572</v>
      </c>
      <c r="L50" s="347">
        <v>3437</v>
      </c>
      <c r="M50" s="348">
        <v>2979</v>
      </c>
    </row>
    <row r="51" spans="2:13" ht="27.75" customHeight="1" x14ac:dyDescent="0.15">
      <c r="B51" s="1186"/>
      <c r="C51" s="1187"/>
      <c r="D51" s="106"/>
      <c r="E51" s="1190" t="s">
        <v>42</v>
      </c>
      <c r="F51" s="1190"/>
      <c r="G51" s="1190"/>
      <c r="H51" s="1191"/>
      <c r="I51" s="346">
        <v>322</v>
      </c>
      <c r="J51" s="347">
        <v>471</v>
      </c>
      <c r="K51" s="347">
        <v>502</v>
      </c>
      <c r="L51" s="347">
        <v>607</v>
      </c>
      <c r="M51" s="348">
        <v>689</v>
      </c>
    </row>
    <row r="52" spans="2:13" ht="27.75" customHeight="1" x14ac:dyDescent="0.15">
      <c r="B52" s="1188"/>
      <c r="C52" s="1189"/>
      <c r="D52" s="106"/>
      <c r="E52" s="1190" t="s">
        <v>43</v>
      </c>
      <c r="F52" s="1190"/>
      <c r="G52" s="1190"/>
      <c r="H52" s="1191"/>
      <c r="I52" s="346">
        <v>5395</v>
      </c>
      <c r="J52" s="347">
        <v>5084</v>
      </c>
      <c r="K52" s="347">
        <v>4782</v>
      </c>
      <c r="L52" s="347">
        <v>4755</v>
      </c>
      <c r="M52" s="348">
        <v>4604</v>
      </c>
    </row>
    <row r="53" spans="2:13" ht="27.75" customHeight="1" thickBot="1" x14ac:dyDescent="0.2">
      <c r="B53" s="1192" t="s">
        <v>19</v>
      </c>
      <c r="C53" s="1193"/>
      <c r="D53" s="110"/>
      <c r="E53" s="1194" t="s">
        <v>44</v>
      </c>
      <c r="F53" s="1194"/>
      <c r="G53" s="1194"/>
      <c r="H53" s="1195"/>
      <c r="I53" s="349">
        <v>470</v>
      </c>
      <c r="J53" s="350">
        <v>261</v>
      </c>
      <c r="K53" s="350">
        <v>-100</v>
      </c>
      <c r="L53" s="350">
        <v>-76</v>
      </c>
      <c r="M53" s="351">
        <v>256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dTZ/Gj42izcZMFCbzqGC2aU1QlUzY3yCUCXMJkUiObfEVKduE1Ekdcv7FAhlPud3t0vUcU9lx84HriNErhOXA==" saltValue="bLBDJrnRKFRm2Iarzo1+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1387</v>
      </c>
      <c r="G55" s="352">
        <v>1224</v>
      </c>
      <c r="H55" s="353">
        <v>767</v>
      </c>
    </row>
    <row r="56" spans="2:8" ht="52.5" customHeight="1" x14ac:dyDescent="0.15">
      <c r="B56" s="122"/>
      <c r="C56" s="1213" t="s">
        <v>47</v>
      </c>
      <c r="D56" s="1213"/>
      <c r="E56" s="1214"/>
      <c r="F56" s="354">
        <v>361</v>
      </c>
      <c r="G56" s="354">
        <v>381</v>
      </c>
      <c r="H56" s="355">
        <v>401</v>
      </c>
    </row>
    <row r="57" spans="2:8" ht="53.25" customHeight="1" x14ac:dyDescent="0.15">
      <c r="B57" s="122"/>
      <c r="C57" s="1215" t="s">
        <v>48</v>
      </c>
      <c r="D57" s="1215"/>
      <c r="E57" s="1216"/>
      <c r="F57" s="356">
        <v>1018</v>
      </c>
      <c r="G57" s="356">
        <v>1039</v>
      </c>
      <c r="H57" s="357">
        <v>1101</v>
      </c>
    </row>
    <row r="58" spans="2:8" ht="45.75" customHeight="1" x14ac:dyDescent="0.15">
      <c r="B58" s="123"/>
      <c r="C58" s="1203" t="s">
        <v>563</v>
      </c>
      <c r="D58" s="1204"/>
      <c r="E58" s="1205"/>
      <c r="F58" s="358">
        <v>492</v>
      </c>
      <c r="G58" s="358">
        <v>512</v>
      </c>
      <c r="H58" s="359">
        <v>532</v>
      </c>
    </row>
    <row r="59" spans="2:8" ht="45.75" customHeight="1" x14ac:dyDescent="0.15">
      <c r="B59" s="123"/>
      <c r="C59" s="1203" t="s">
        <v>564</v>
      </c>
      <c r="D59" s="1204"/>
      <c r="E59" s="1205"/>
      <c r="F59" s="358">
        <v>445</v>
      </c>
      <c r="G59" s="358">
        <v>455</v>
      </c>
      <c r="H59" s="359">
        <v>502</v>
      </c>
    </row>
    <row r="60" spans="2:8" ht="45.75" customHeight="1" x14ac:dyDescent="0.15">
      <c r="B60" s="123"/>
      <c r="C60" s="1203" t="s">
        <v>565</v>
      </c>
      <c r="D60" s="1204"/>
      <c r="E60" s="1205"/>
      <c r="F60" s="358">
        <v>41</v>
      </c>
      <c r="G60" s="358">
        <v>36</v>
      </c>
      <c r="H60" s="359">
        <v>30</v>
      </c>
    </row>
    <row r="61" spans="2:8" ht="45.75" customHeight="1" x14ac:dyDescent="0.15">
      <c r="B61" s="123"/>
      <c r="C61" s="1203" t="s">
        <v>566</v>
      </c>
      <c r="D61" s="1204"/>
      <c r="E61" s="1205"/>
      <c r="F61" s="358">
        <v>6</v>
      </c>
      <c r="G61" s="358">
        <v>11</v>
      </c>
      <c r="H61" s="359">
        <v>16</v>
      </c>
    </row>
    <row r="62" spans="2:8" ht="45.75" customHeight="1" thickBot="1" x14ac:dyDescent="0.2">
      <c r="B62" s="124"/>
      <c r="C62" s="1206" t="s">
        <v>567</v>
      </c>
      <c r="D62" s="1207"/>
      <c r="E62" s="1208"/>
      <c r="F62" s="360">
        <v>24</v>
      </c>
      <c r="G62" s="360">
        <v>14</v>
      </c>
      <c r="H62" s="361">
        <v>13</v>
      </c>
    </row>
    <row r="63" spans="2:8" ht="52.5" customHeight="1" thickBot="1" x14ac:dyDescent="0.2">
      <c r="B63" s="125"/>
      <c r="C63" s="1209" t="s">
        <v>49</v>
      </c>
      <c r="D63" s="1209"/>
      <c r="E63" s="1210"/>
      <c r="F63" s="362">
        <v>2767</v>
      </c>
      <c r="G63" s="362">
        <v>2644</v>
      </c>
      <c r="H63" s="363">
        <v>2269</v>
      </c>
    </row>
    <row r="64" spans="2:8" x14ac:dyDescent="0.15"/>
  </sheetData>
  <sheetProtection algorithmName="SHA-512" hashValue="ZdxKzAnEuunBZjrwxlhKUY/IdcmDz1Eriqj2fqBVb+s3sgRzqaTezH7+UAVIuLH+tCTbnbOaWYF66LrvZXvlqA==" saltValue="wPZ6TnepkfX/JwT3GTYA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146339</v>
      </c>
      <c r="E3" s="144"/>
      <c r="F3" s="145">
        <v>117234</v>
      </c>
      <c r="G3" s="146"/>
      <c r="H3" s="147"/>
    </row>
    <row r="4" spans="1:8" x14ac:dyDescent="0.15">
      <c r="A4" s="148"/>
      <c r="B4" s="149"/>
      <c r="C4" s="150"/>
      <c r="D4" s="151">
        <v>12426</v>
      </c>
      <c r="E4" s="152"/>
      <c r="F4" s="153">
        <v>59796</v>
      </c>
      <c r="G4" s="154"/>
      <c r="H4" s="155"/>
    </row>
    <row r="5" spans="1:8" x14ac:dyDescent="0.15">
      <c r="A5" s="136" t="s">
        <v>521</v>
      </c>
      <c r="B5" s="141"/>
      <c r="C5" s="142"/>
      <c r="D5" s="143">
        <v>33018</v>
      </c>
      <c r="E5" s="144"/>
      <c r="F5" s="145">
        <v>97758</v>
      </c>
      <c r="G5" s="146"/>
      <c r="H5" s="147"/>
    </row>
    <row r="6" spans="1:8" x14ac:dyDescent="0.15">
      <c r="A6" s="148"/>
      <c r="B6" s="149"/>
      <c r="C6" s="150"/>
      <c r="D6" s="151">
        <v>14857</v>
      </c>
      <c r="E6" s="152"/>
      <c r="F6" s="153">
        <v>45946</v>
      </c>
      <c r="G6" s="154"/>
      <c r="H6" s="155"/>
    </row>
    <row r="7" spans="1:8" x14ac:dyDescent="0.15">
      <c r="A7" s="136" t="s">
        <v>522</v>
      </c>
      <c r="B7" s="141"/>
      <c r="C7" s="142"/>
      <c r="D7" s="143">
        <v>32892</v>
      </c>
      <c r="E7" s="144"/>
      <c r="F7" s="145">
        <v>91338</v>
      </c>
      <c r="G7" s="146"/>
      <c r="H7" s="147"/>
    </row>
    <row r="8" spans="1:8" x14ac:dyDescent="0.15">
      <c r="A8" s="148"/>
      <c r="B8" s="149"/>
      <c r="C8" s="150"/>
      <c r="D8" s="151">
        <v>13456</v>
      </c>
      <c r="E8" s="152"/>
      <c r="F8" s="153">
        <v>43989</v>
      </c>
      <c r="G8" s="154"/>
      <c r="H8" s="155"/>
    </row>
    <row r="9" spans="1:8" x14ac:dyDescent="0.15">
      <c r="A9" s="136" t="s">
        <v>523</v>
      </c>
      <c r="B9" s="141"/>
      <c r="C9" s="142"/>
      <c r="D9" s="143">
        <v>45360</v>
      </c>
      <c r="E9" s="144"/>
      <c r="F9" s="145">
        <v>103975</v>
      </c>
      <c r="G9" s="146"/>
      <c r="H9" s="147"/>
    </row>
    <row r="10" spans="1:8" x14ac:dyDescent="0.15">
      <c r="A10" s="148"/>
      <c r="B10" s="149"/>
      <c r="C10" s="150"/>
      <c r="D10" s="151">
        <v>36846</v>
      </c>
      <c r="E10" s="152"/>
      <c r="F10" s="153">
        <v>52698</v>
      </c>
      <c r="G10" s="154"/>
      <c r="H10" s="155"/>
    </row>
    <row r="11" spans="1:8" x14ac:dyDescent="0.15">
      <c r="A11" s="136" t="s">
        <v>524</v>
      </c>
      <c r="B11" s="141"/>
      <c r="C11" s="142"/>
      <c r="D11" s="143">
        <v>39114</v>
      </c>
      <c r="E11" s="144"/>
      <c r="F11" s="145">
        <v>112678</v>
      </c>
      <c r="G11" s="146"/>
      <c r="H11" s="147"/>
    </row>
    <row r="12" spans="1:8" x14ac:dyDescent="0.15">
      <c r="A12" s="148"/>
      <c r="B12" s="149"/>
      <c r="C12" s="156"/>
      <c r="D12" s="151">
        <v>21085</v>
      </c>
      <c r="E12" s="152"/>
      <c r="F12" s="153">
        <v>55165</v>
      </c>
      <c r="G12" s="154"/>
      <c r="H12" s="155"/>
    </row>
    <row r="13" spans="1:8" x14ac:dyDescent="0.15">
      <c r="A13" s="136"/>
      <c r="B13" s="141"/>
      <c r="C13" s="157"/>
      <c r="D13" s="158">
        <v>59345</v>
      </c>
      <c r="E13" s="159"/>
      <c r="F13" s="160">
        <v>104597</v>
      </c>
      <c r="G13" s="161"/>
      <c r="H13" s="147"/>
    </row>
    <row r="14" spans="1:8" x14ac:dyDescent="0.15">
      <c r="A14" s="148"/>
      <c r="B14" s="149"/>
      <c r="C14" s="150"/>
      <c r="D14" s="151">
        <v>19734</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9.74</v>
      </c>
      <c r="C19" s="162">
        <f>ROUND(VALUE(SUBSTITUTE(実質収支比率等に係る経年分析!G$48,"▲","-")),2)</f>
        <v>8.92</v>
      </c>
      <c r="D19" s="162">
        <f>ROUND(VALUE(SUBSTITUTE(実質収支比率等に係る経年分析!H$48,"▲","-")),2)</f>
        <v>8.81</v>
      </c>
      <c r="E19" s="162">
        <f>ROUND(VALUE(SUBSTITUTE(実質収支比率等に係る経年分析!I$48,"▲","-")),2)</f>
        <v>4.99</v>
      </c>
      <c r="F19" s="162">
        <f>ROUND(VALUE(SUBSTITUTE(実質収支比率等に係る経年分析!J$48,"▲","-")),2)</f>
        <v>4.68</v>
      </c>
    </row>
    <row r="20" spans="1:11" x14ac:dyDescent="0.15">
      <c r="A20" s="162" t="s">
        <v>53</v>
      </c>
      <c r="B20" s="162">
        <f>ROUND(VALUE(SUBSTITUTE(実質収支比率等に係る経年分析!F$47,"▲","-")),2)</f>
        <v>30.12</v>
      </c>
      <c r="C20" s="162">
        <f>ROUND(VALUE(SUBSTITUTE(実質収支比率等に係る経年分析!G$47,"▲","-")),2)</f>
        <v>32.799999999999997</v>
      </c>
      <c r="D20" s="162">
        <f>ROUND(VALUE(SUBSTITUTE(実質収支比率等に係る経年分析!H$47,"▲","-")),2)</f>
        <v>33.01</v>
      </c>
      <c r="E20" s="162">
        <f>ROUND(VALUE(SUBSTITUTE(実質収支比率等に係る経年分析!I$47,"▲","-")),2)</f>
        <v>29.42</v>
      </c>
      <c r="F20" s="162">
        <f>ROUND(VALUE(SUBSTITUTE(実質収支比率等に係る経年分析!J$47,"▲","-")),2)</f>
        <v>18.3</v>
      </c>
    </row>
    <row r="21" spans="1:11" x14ac:dyDescent="0.15">
      <c r="A21" s="162" t="s">
        <v>54</v>
      </c>
      <c r="B21" s="162">
        <f>IF(ISNUMBER(VALUE(SUBSTITUTE(実質収支比率等に係る経年分析!F$49,"▲","-"))),ROUND(VALUE(SUBSTITUTE(実質収支比率等に係る経年分析!F$49,"▲","-")),2),NA())</f>
        <v>-2.04</v>
      </c>
      <c r="C21" s="162">
        <f>IF(ISNUMBER(VALUE(SUBSTITUTE(実質収支比率等に係る経年分析!G$49,"▲","-"))),ROUND(VALUE(SUBSTITUTE(実質収支比率等に係る経年分析!G$49,"▲","-")),2),NA())</f>
        <v>-0.48</v>
      </c>
      <c r="D21" s="162">
        <f>IF(ISNUMBER(VALUE(SUBSTITUTE(実質収支比率等に係る経年分析!H$49,"▲","-"))),ROUND(VALUE(SUBSTITUTE(実質収支比率等に係る経年分析!H$49,"▲","-")),2),NA())</f>
        <v>-7.83</v>
      </c>
      <c r="E21" s="162">
        <f>IF(ISNUMBER(VALUE(SUBSTITUTE(実質収支比率等に係る経年分析!I$49,"▲","-"))),ROUND(VALUE(SUBSTITUTE(実質収支比率等に係る経年分析!I$49,"▲","-")),2),NA())</f>
        <v>-14.59</v>
      </c>
      <c r="F21" s="162">
        <f>IF(ISNUMBER(VALUE(SUBSTITUTE(実質収支比率等に係る経年分析!J$49,"▲","-"))),ROUND(VALUE(SUBSTITUTE(実質収支比率等に係る経年分析!J$49,"▲","-")),2),NA())</f>
        <v>-14.75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2.75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松島町介護サービス事業特別会計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松島町後期高齢者医療特別会計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松島町観瀾亭等特別会計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15">
      <c r="A32" s="163" t="str">
        <f>IF(連結実質赤字比率に係る赤字・黒字の構成分析!C$38="",NA(),連結実質赤字比率に係る赤字・黒字の構成分析!C$38)</f>
        <v>松島町国民健康保険特別会計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1.1599999999999999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15">
      <c r="A33" s="163" t="str">
        <f>IF(連結実質赤字比率に係る赤字・黒字の構成分析!C$37="",NA(),連結実質赤字比率に係る赤字・黒字の構成分析!C$37)</f>
        <v>松島町介護保険特別会計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1.37</v>
      </c>
    </row>
    <row r="34" spans="1:16" x14ac:dyDescent="0.15">
      <c r="A34" s="163" t="str">
        <f>IF(連結実質赤字比率に係る赤字・黒字の構成分析!C$36="",NA(),連結実質赤字比率に係る赤字・黒字の構成分析!C$36)</f>
        <v>松島町下水道事業会計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2.2000000000000002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9.74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8.91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4.9800000000000004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4.68</v>
      </c>
    </row>
    <row r="36" spans="1:16" x14ac:dyDescent="0.15">
      <c r="A36" s="163" t="str">
        <f>IF(連結実質赤字比率に係る赤字・黒字の構成分析!C$34="",NA(),連結実質赤字比率に係る赤字・黒字の構成分析!C$34)</f>
        <v>松島町水道事業会計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39.49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34.22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26.71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26.75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491</v>
      </c>
      <c r="E42" s="164"/>
      <c r="F42" s="164"/>
      <c r="G42" s="164">
        <f>'実質公債費比率（分子）の構造'!L$52</f>
        <v>512</v>
      </c>
      <c r="H42" s="164"/>
      <c r="I42" s="164"/>
      <c r="J42" s="164">
        <f>'実質公債費比率（分子）の構造'!M$52</f>
        <v>505</v>
      </c>
      <c r="K42" s="164"/>
      <c r="L42" s="164"/>
      <c r="M42" s="164">
        <f>'実質公債費比率（分子）の構造'!N$52</f>
        <v>503</v>
      </c>
      <c r="N42" s="164"/>
      <c r="O42" s="164"/>
      <c r="P42" s="164">
        <f>'実質公債費比率（分子）の構造'!O$52</f>
        <v>434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8</v>
      </c>
      <c r="C45" s="164"/>
      <c r="D45" s="164"/>
      <c r="E45" s="164">
        <f>'実質公債費比率（分子）の構造'!L$49</f>
        <v>17</v>
      </c>
      <c r="F45" s="164"/>
      <c r="G45" s="164"/>
      <c r="H45" s="164">
        <f>'実質公債費比率（分子）の構造'!M$49</f>
        <v>17</v>
      </c>
      <c r="I45" s="164"/>
      <c r="J45" s="164"/>
      <c r="K45" s="164">
        <f>'実質公債費比率（分子）の構造'!N$49</f>
        <v>19</v>
      </c>
      <c r="L45" s="164"/>
      <c r="M45" s="164"/>
      <c r="N45" s="164">
        <f>'実質公債費比率（分子）の構造'!O$49</f>
        <v>18</v>
      </c>
      <c r="O45" s="164"/>
      <c r="P45" s="164"/>
    </row>
    <row r="46" spans="1:16" x14ac:dyDescent="0.15">
      <c r="A46" s="164" t="s">
        <v>64</v>
      </c>
      <c r="B46" s="164">
        <f>'実質公債費比率（分子）の構造'!K$48</f>
        <v>186</v>
      </c>
      <c r="C46" s="164"/>
      <c r="D46" s="164"/>
      <c r="E46" s="164">
        <f>'実質公債費比率（分子）の構造'!L$48</f>
        <v>244</v>
      </c>
      <c r="F46" s="164"/>
      <c r="G46" s="164"/>
      <c r="H46" s="164">
        <f>'実質公債費比率（分子）の構造'!M$48</f>
        <v>254</v>
      </c>
      <c r="I46" s="164"/>
      <c r="J46" s="164"/>
      <c r="K46" s="164">
        <f>'実質公債費比率（分子）の構造'!N$48</f>
        <v>248</v>
      </c>
      <c r="L46" s="164"/>
      <c r="M46" s="164"/>
      <c r="N46" s="164">
        <f>'実質公債費比率（分子）の構造'!O$48</f>
        <v>174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507</v>
      </c>
      <c r="C49" s="164"/>
      <c r="D49" s="164"/>
      <c r="E49" s="164">
        <f>'実質公債費比率（分子）の構造'!L$45</f>
        <v>506</v>
      </c>
      <c r="F49" s="164"/>
      <c r="G49" s="164"/>
      <c r="H49" s="164">
        <f>'実質公債費比率（分子）の構造'!M$45</f>
        <v>533</v>
      </c>
      <c r="I49" s="164"/>
      <c r="J49" s="164"/>
      <c r="K49" s="164">
        <f>'実質公債費比率（分子）の構造'!N$45</f>
        <v>530</v>
      </c>
      <c r="L49" s="164"/>
      <c r="M49" s="164"/>
      <c r="N49" s="164">
        <f>'実質公債費比率（分子）の構造'!O$45</f>
        <v>509</v>
      </c>
      <c r="O49" s="164"/>
      <c r="P49" s="164"/>
    </row>
    <row r="50" spans="1:16" x14ac:dyDescent="0.15">
      <c r="A50" s="164" t="s">
        <v>67</v>
      </c>
      <c r="B50" s="164" t="e">
        <f>NA()</f>
        <v>#N/A</v>
      </c>
      <c r="C50" s="164">
        <f>IF(ISNUMBER('実質公債費比率（分子）の構造'!K$53),'実質公債費比率（分子）の構造'!K$53,NA())</f>
        <v>210</v>
      </c>
      <c r="D50" s="164" t="e">
        <f>NA()</f>
        <v>#N/A</v>
      </c>
      <c r="E50" s="164" t="e">
        <f>NA()</f>
        <v>#N/A</v>
      </c>
      <c r="F50" s="164">
        <f>IF(ISNUMBER('実質公債費比率（分子）の構造'!L$53),'実質公債費比率（分子）の構造'!L$53,NA())</f>
        <v>255</v>
      </c>
      <c r="G50" s="164" t="e">
        <f>NA()</f>
        <v>#N/A</v>
      </c>
      <c r="H50" s="164" t="e">
        <f>NA()</f>
        <v>#N/A</v>
      </c>
      <c r="I50" s="164">
        <f>IF(ISNUMBER('実質公債費比率（分子）の構造'!M$53),'実質公債費比率（分子）の構造'!M$53,NA())</f>
        <v>299</v>
      </c>
      <c r="J50" s="164" t="e">
        <f>NA()</f>
        <v>#N/A</v>
      </c>
      <c r="K50" s="164" t="e">
        <f>NA()</f>
        <v>#N/A</v>
      </c>
      <c r="L50" s="164">
        <f>IF(ISNUMBER('実質公債費比率（分子）の構造'!N$53),'実質公債費比率（分子）の構造'!N$53,NA())</f>
        <v>294</v>
      </c>
      <c r="M50" s="164" t="e">
        <f>NA()</f>
        <v>#N/A</v>
      </c>
      <c r="N50" s="164" t="e">
        <f>NA()</f>
        <v>#N/A</v>
      </c>
      <c r="O50" s="164">
        <f>IF(ISNUMBER('実質公債費比率（分子）の構造'!O$53),'実質公債費比率（分子）の構造'!O$53,NA())</f>
        <v>267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5395</v>
      </c>
      <c r="E56" s="163"/>
      <c r="F56" s="163"/>
      <c r="G56" s="163">
        <f>'将来負担比率（分子）の構造'!J$52</f>
        <v>5084</v>
      </c>
      <c r="H56" s="163"/>
      <c r="I56" s="163"/>
      <c r="J56" s="163">
        <f>'将来負担比率（分子）の構造'!K$52</f>
        <v>4782</v>
      </c>
      <c r="K56" s="163"/>
      <c r="L56" s="163"/>
      <c r="M56" s="163">
        <f>'将来負担比率（分子）の構造'!L$52</f>
        <v>4755</v>
      </c>
      <c r="N56" s="163"/>
      <c r="O56" s="163"/>
      <c r="P56" s="163">
        <f>'将来負担比率（分子）の構造'!M$52</f>
        <v>4604</v>
      </c>
    </row>
    <row r="57" spans="1:16" x14ac:dyDescent="0.15">
      <c r="A57" s="163" t="s">
        <v>42</v>
      </c>
      <c r="B57" s="163"/>
      <c r="C57" s="163"/>
      <c r="D57" s="163">
        <f>'将来負担比率（分子）の構造'!I$51</f>
        <v>322</v>
      </c>
      <c r="E57" s="163"/>
      <c r="F57" s="163"/>
      <c r="G57" s="163">
        <f>'将来負担比率（分子）の構造'!J$51</f>
        <v>471</v>
      </c>
      <c r="H57" s="163"/>
      <c r="I57" s="163"/>
      <c r="J57" s="163">
        <f>'将来負担比率（分子）の構造'!K$51</f>
        <v>502</v>
      </c>
      <c r="K57" s="163"/>
      <c r="L57" s="163"/>
      <c r="M57" s="163">
        <f>'将来負担比率（分子）の構造'!L$51</f>
        <v>607</v>
      </c>
      <c r="N57" s="163"/>
      <c r="O57" s="163"/>
      <c r="P57" s="163">
        <f>'将来負担比率（分子）の構造'!M$51</f>
        <v>689</v>
      </c>
    </row>
    <row r="58" spans="1:16" x14ac:dyDescent="0.15">
      <c r="A58" s="163" t="s">
        <v>41</v>
      </c>
      <c r="B58" s="163"/>
      <c r="C58" s="163"/>
      <c r="D58" s="163">
        <f>'将来負担比率（分子）の構造'!I$50</f>
        <v>3152</v>
      </c>
      <c r="E58" s="163"/>
      <c r="F58" s="163"/>
      <c r="G58" s="163">
        <f>'将来負担比率（分子）の構造'!J$50</f>
        <v>3508</v>
      </c>
      <c r="H58" s="163"/>
      <c r="I58" s="163"/>
      <c r="J58" s="163">
        <f>'将来負担比率（分子）の構造'!K$50</f>
        <v>3572</v>
      </c>
      <c r="K58" s="163"/>
      <c r="L58" s="163"/>
      <c r="M58" s="163">
        <f>'将来負担比率（分子）の構造'!L$50</f>
        <v>3437</v>
      </c>
      <c r="N58" s="163"/>
      <c r="O58" s="163"/>
      <c r="P58" s="163">
        <f>'将来負担比率（分子）の構造'!M$50</f>
        <v>2979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821</v>
      </c>
      <c r="C62" s="163"/>
      <c r="D62" s="163"/>
      <c r="E62" s="163">
        <f>'将来負担比率（分子）の構造'!J$45</f>
        <v>812</v>
      </c>
      <c r="F62" s="163"/>
      <c r="G62" s="163"/>
      <c r="H62" s="163">
        <f>'将来負担比率（分子）の構造'!K$45</f>
        <v>864</v>
      </c>
      <c r="I62" s="163"/>
      <c r="J62" s="163"/>
      <c r="K62" s="163">
        <f>'将来負担比率（分子）の構造'!L$45</f>
        <v>830</v>
      </c>
      <c r="L62" s="163"/>
      <c r="M62" s="163"/>
      <c r="N62" s="163">
        <f>'将来負担比率（分子）の構造'!M$45</f>
        <v>836</v>
      </c>
      <c r="O62" s="163"/>
      <c r="P62" s="163"/>
    </row>
    <row r="63" spans="1:16" x14ac:dyDescent="0.15">
      <c r="A63" s="163" t="s">
        <v>34</v>
      </c>
      <c r="B63" s="163">
        <f>'将来負担比率（分子）の構造'!I$44</f>
        <v>203</v>
      </c>
      <c r="C63" s="163"/>
      <c r="D63" s="163"/>
      <c r="E63" s="163">
        <f>'将来負担比率（分子）の構造'!J$44</f>
        <v>209</v>
      </c>
      <c r="F63" s="163"/>
      <c r="G63" s="163"/>
      <c r="H63" s="163">
        <f>'将来負担比率（分子）の構造'!K$44</f>
        <v>213</v>
      </c>
      <c r="I63" s="163"/>
      <c r="J63" s="163"/>
      <c r="K63" s="163">
        <f>'将来負担比率（分子）の構造'!L$44</f>
        <v>188</v>
      </c>
      <c r="L63" s="163"/>
      <c r="M63" s="163"/>
      <c r="N63" s="163">
        <f>'将来負担比率（分子）の構造'!M$44</f>
        <v>176</v>
      </c>
      <c r="O63" s="163"/>
      <c r="P63" s="163"/>
    </row>
    <row r="64" spans="1:16" x14ac:dyDescent="0.15">
      <c r="A64" s="163" t="s">
        <v>33</v>
      </c>
      <c r="B64" s="163">
        <f>'将来負担比率（分子）の構造'!I$43</f>
        <v>2901</v>
      </c>
      <c r="C64" s="163"/>
      <c r="D64" s="163"/>
      <c r="E64" s="163">
        <f>'将来負担比率（分子）の構造'!J$43</f>
        <v>3088</v>
      </c>
      <c r="F64" s="163"/>
      <c r="G64" s="163"/>
      <c r="H64" s="163">
        <f>'将来負担比率（分子）の構造'!K$43</f>
        <v>2758</v>
      </c>
      <c r="I64" s="163"/>
      <c r="J64" s="163"/>
      <c r="K64" s="163">
        <f>'将来負担比率（分子）の構造'!L$43</f>
        <v>2801</v>
      </c>
      <c r="L64" s="163"/>
      <c r="M64" s="163"/>
      <c r="N64" s="163">
        <f>'将来負担比率（分子）の構造'!M$43</f>
        <v>2781</v>
      </c>
      <c r="O64" s="163"/>
      <c r="P64" s="163"/>
    </row>
    <row r="65" spans="1:16" x14ac:dyDescent="0.15">
      <c r="A65" s="163" t="s">
        <v>32</v>
      </c>
      <c r="B65" s="163">
        <f>'将来負担比率（分子）の構造'!I$42</f>
        <v>2</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5411</v>
      </c>
      <c r="C66" s="163"/>
      <c r="D66" s="163"/>
      <c r="E66" s="163">
        <f>'将来負担比率（分子）の構造'!J$41</f>
        <v>5217</v>
      </c>
      <c r="F66" s="163"/>
      <c r="G66" s="163"/>
      <c r="H66" s="163">
        <f>'将来負担比率（分子）の構造'!K$41</f>
        <v>4921</v>
      </c>
      <c r="I66" s="163"/>
      <c r="J66" s="163"/>
      <c r="K66" s="163">
        <f>'将来負担比率（分子）の構造'!L$41</f>
        <v>4904</v>
      </c>
      <c r="L66" s="163"/>
      <c r="M66" s="163"/>
      <c r="N66" s="163">
        <f>'将来負担比率（分子）の構造'!M$41</f>
        <v>4735</v>
      </c>
      <c r="O66" s="163"/>
      <c r="P66" s="163"/>
    </row>
    <row r="67" spans="1:16" x14ac:dyDescent="0.15">
      <c r="A67" s="163" t="s">
        <v>71</v>
      </c>
      <c r="B67" s="163" t="e">
        <f>NA()</f>
        <v>#N/A</v>
      </c>
      <c r="C67" s="163">
        <f>IF(ISNUMBER('将来負担比率（分子）の構造'!I$53), IF('将来負担比率（分子）の構造'!I$53 &lt; 0, 0, '将来負担比率（分子）の構造'!I$53), NA())</f>
        <v>470</v>
      </c>
      <c r="D67" s="163" t="e">
        <f>NA()</f>
        <v>#N/A</v>
      </c>
      <c r="E67" s="163" t="e">
        <f>NA()</f>
        <v>#N/A</v>
      </c>
      <c r="F67" s="163">
        <f>IF(ISNUMBER('将来負担比率（分子）の構造'!J$53), IF('将来負担比率（分子）の構造'!J$53 &lt; 0, 0, '将来負担比率（分子）の構造'!J$53), NA())</f>
        <v>261</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256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1387</v>
      </c>
      <c r="C72" s="167">
        <f>基金残高に係る経年分析!G55</f>
        <v>1224</v>
      </c>
      <c r="D72" s="167">
        <f>基金残高に係る経年分析!H55</f>
        <v>767</v>
      </c>
    </row>
    <row r="73" spans="1:16" x14ac:dyDescent="0.15">
      <c r="A73" s="166" t="s">
        <v>74</v>
      </c>
      <c r="B73" s="167">
        <f>基金残高に係る経年分析!F56</f>
        <v>361</v>
      </c>
      <c r="C73" s="167">
        <f>基金残高に係る経年分析!G56</f>
        <v>381</v>
      </c>
      <c r="D73" s="167">
        <f>基金残高に係る経年分析!H56</f>
        <v>401</v>
      </c>
    </row>
    <row r="74" spans="1:16" x14ac:dyDescent="0.15">
      <c r="A74" s="166" t="s">
        <v>75</v>
      </c>
      <c r="B74" s="167">
        <f>基金残高に係る経年分析!F57</f>
        <v>1018</v>
      </c>
      <c r="C74" s="167">
        <f>基金残高に係る経年分析!G57</f>
        <v>1039</v>
      </c>
      <c r="D74" s="167">
        <f>基金残高に係る経年分析!H57</f>
        <v>1101</v>
      </c>
    </row>
  </sheetData>
  <sheetProtection algorithmName="SHA-512" hashValue="KTh4duPODNo8HKx+nRoEQUfNsgBiLpYAs6+rHkknvDiukYmV5+y20gEk7mJ8h946Yt6+QmKa3ub8rw7aoYCMwQ==" saltValue="pJqHbKfOUpm1VDvgN+JR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1752649</v>
      </c>
      <c r="S5" s="677"/>
      <c r="T5" s="677"/>
      <c r="U5" s="677"/>
      <c r="V5" s="677"/>
      <c r="W5" s="677"/>
      <c r="X5" s="677"/>
      <c r="Y5" s="702"/>
      <c r="Z5" s="715">
        <v>24.1</v>
      </c>
      <c r="AA5" s="715"/>
      <c r="AB5" s="715"/>
      <c r="AC5" s="715"/>
      <c r="AD5" s="716">
        <v>1682828</v>
      </c>
      <c r="AE5" s="716"/>
      <c r="AF5" s="716"/>
      <c r="AG5" s="716"/>
      <c r="AH5" s="716"/>
      <c r="AI5" s="716"/>
      <c r="AJ5" s="716"/>
      <c r="AK5" s="716"/>
      <c r="AL5" s="703">
        <v>39.1</v>
      </c>
      <c r="AM5" s="685"/>
      <c r="AN5" s="685"/>
      <c r="AO5" s="704"/>
      <c r="AP5" s="679" t="s">
        <v>216</v>
      </c>
      <c r="AQ5" s="680"/>
      <c r="AR5" s="680"/>
      <c r="AS5" s="680"/>
      <c r="AT5" s="680"/>
      <c r="AU5" s="680"/>
      <c r="AV5" s="680"/>
      <c r="AW5" s="680"/>
      <c r="AX5" s="680"/>
      <c r="AY5" s="680"/>
      <c r="AZ5" s="680"/>
      <c r="BA5" s="680"/>
      <c r="BB5" s="680"/>
      <c r="BC5" s="680"/>
      <c r="BD5" s="680"/>
      <c r="BE5" s="680"/>
      <c r="BF5" s="681"/>
      <c r="BG5" s="621">
        <v>1648702</v>
      </c>
      <c r="BH5" s="622"/>
      <c r="BI5" s="622"/>
      <c r="BJ5" s="622"/>
      <c r="BK5" s="622"/>
      <c r="BL5" s="622"/>
      <c r="BM5" s="622"/>
      <c r="BN5" s="623"/>
      <c r="BO5" s="659">
        <v>94.1</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57545</v>
      </c>
      <c r="S6" s="622"/>
      <c r="T6" s="622"/>
      <c r="U6" s="622"/>
      <c r="V6" s="622"/>
      <c r="W6" s="622"/>
      <c r="X6" s="622"/>
      <c r="Y6" s="623"/>
      <c r="Z6" s="659">
        <v>0.8</v>
      </c>
      <c r="AA6" s="659"/>
      <c r="AB6" s="659"/>
      <c r="AC6" s="659"/>
      <c r="AD6" s="660">
        <v>57545</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1648702</v>
      </c>
      <c r="BH6" s="622"/>
      <c r="BI6" s="622"/>
      <c r="BJ6" s="622"/>
      <c r="BK6" s="622"/>
      <c r="BL6" s="622"/>
      <c r="BM6" s="622"/>
      <c r="BN6" s="623"/>
      <c r="BO6" s="659">
        <v>94.1</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113823</v>
      </c>
      <c r="CS6" s="622"/>
      <c r="CT6" s="622"/>
      <c r="CU6" s="622"/>
      <c r="CV6" s="622"/>
      <c r="CW6" s="622"/>
      <c r="CX6" s="622"/>
      <c r="CY6" s="623"/>
      <c r="CZ6" s="703">
        <v>1.6</v>
      </c>
      <c r="DA6" s="685"/>
      <c r="DB6" s="685"/>
      <c r="DC6" s="705"/>
      <c r="DD6" s="627" t="s">
        <v>122</v>
      </c>
      <c r="DE6" s="622"/>
      <c r="DF6" s="622"/>
      <c r="DG6" s="622"/>
      <c r="DH6" s="622"/>
      <c r="DI6" s="622"/>
      <c r="DJ6" s="622"/>
      <c r="DK6" s="622"/>
      <c r="DL6" s="622"/>
      <c r="DM6" s="622"/>
      <c r="DN6" s="622"/>
      <c r="DO6" s="622"/>
      <c r="DP6" s="623"/>
      <c r="DQ6" s="627">
        <v>113823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457</v>
      </c>
      <c r="S7" s="622"/>
      <c r="T7" s="622"/>
      <c r="U7" s="622"/>
      <c r="V7" s="622"/>
      <c r="W7" s="622"/>
      <c r="X7" s="622"/>
      <c r="Y7" s="623"/>
      <c r="Z7" s="659">
        <v>0</v>
      </c>
      <c r="AA7" s="659"/>
      <c r="AB7" s="659"/>
      <c r="AC7" s="659"/>
      <c r="AD7" s="660">
        <v>457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537929</v>
      </c>
      <c r="BH7" s="622"/>
      <c r="BI7" s="622"/>
      <c r="BJ7" s="622"/>
      <c r="BK7" s="622"/>
      <c r="BL7" s="622"/>
      <c r="BM7" s="622"/>
      <c r="BN7" s="623"/>
      <c r="BO7" s="659">
        <v>30.7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1435174</v>
      </c>
      <c r="CS7" s="622"/>
      <c r="CT7" s="622"/>
      <c r="CU7" s="622"/>
      <c r="CV7" s="622"/>
      <c r="CW7" s="622"/>
      <c r="CX7" s="622"/>
      <c r="CY7" s="623"/>
      <c r="CZ7" s="659">
        <v>20.7</v>
      </c>
      <c r="DA7" s="659"/>
      <c r="DB7" s="659"/>
      <c r="DC7" s="659"/>
      <c r="DD7" s="627">
        <v>27397</v>
      </c>
      <c r="DE7" s="622"/>
      <c r="DF7" s="622"/>
      <c r="DG7" s="622"/>
      <c r="DH7" s="622"/>
      <c r="DI7" s="622"/>
      <c r="DJ7" s="622"/>
      <c r="DK7" s="622"/>
      <c r="DL7" s="622"/>
      <c r="DM7" s="622"/>
      <c r="DN7" s="622"/>
      <c r="DO7" s="622"/>
      <c r="DP7" s="623"/>
      <c r="DQ7" s="627">
        <v>1138677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7766</v>
      </c>
      <c r="S8" s="622"/>
      <c r="T8" s="622"/>
      <c r="U8" s="622"/>
      <c r="V8" s="622"/>
      <c r="W8" s="622"/>
      <c r="X8" s="622"/>
      <c r="Y8" s="623"/>
      <c r="Z8" s="659">
        <v>0.1</v>
      </c>
      <c r="AA8" s="659"/>
      <c r="AB8" s="659"/>
      <c r="AC8" s="659"/>
      <c r="AD8" s="660">
        <v>7766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16329</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2055882</v>
      </c>
      <c r="CS8" s="622"/>
      <c r="CT8" s="622"/>
      <c r="CU8" s="622"/>
      <c r="CV8" s="622"/>
      <c r="CW8" s="622"/>
      <c r="CX8" s="622"/>
      <c r="CY8" s="623"/>
      <c r="CZ8" s="659">
        <v>29.6</v>
      </c>
      <c r="DA8" s="659"/>
      <c r="DB8" s="659"/>
      <c r="DC8" s="659"/>
      <c r="DD8" s="627">
        <v>27694</v>
      </c>
      <c r="DE8" s="622"/>
      <c r="DF8" s="622"/>
      <c r="DG8" s="622"/>
      <c r="DH8" s="622"/>
      <c r="DI8" s="622"/>
      <c r="DJ8" s="622"/>
      <c r="DK8" s="622"/>
      <c r="DL8" s="622"/>
      <c r="DM8" s="622"/>
      <c r="DN8" s="622"/>
      <c r="DO8" s="622"/>
      <c r="DP8" s="623"/>
      <c r="DQ8" s="627">
        <v>1260862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10330</v>
      </c>
      <c r="S9" s="622"/>
      <c r="T9" s="622"/>
      <c r="U9" s="622"/>
      <c r="V9" s="622"/>
      <c r="W9" s="622"/>
      <c r="X9" s="622"/>
      <c r="Y9" s="623"/>
      <c r="Z9" s="659">
        <v>0.1</v>
      </c>
      <c r="AA9" s="659"/>
      <c r="AB9" s="659"/>
      <c r="AC9" s="659"/>
      <c r="AD9" s="660">
        <v>10330</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463400</v>
      </c>
      <c r="BH9" s="622"/>
      <c r="BI9" s="622"/>
      <c r="BJ9" s="622"/>
      <c r="BK9" s="622"/>
      <c r="BL9" s="622"/>
      <c r="BM9" s="622"/>
      <c r="BN9" s="623"/>
      <c r="BO9" s="659">
        <v>26.4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699614</v>
      </c>
      <c r="CS9" s="622"/>
      <c r="CT9" s="622"/>
      <c r="CU9" s="622"/>
      <c r="CV9" s="622"/>
      <c r="CW9" s="622"/>
      <c r="CX9" s="622"/>
      <c r="CY9" s="623"/>
      <c r="CZ9" s="659">
        <v>10.1</v>
      </c>
      <c r="DA9" s="659"/>
      <c r="DB9" s="659"/>
      <c r="DC9" s="659"/>
      <c r="DD9" s="627">
        <v>141211</v>
      </c>
      <c r="DE9" s="622"/>
      <c r="DF9" s="622"/>
      <c r="DG9" s="622"/>
      <c r="DH9" s="622"/>
      <c r="DI9" s="622"/>
      <c r="DJ9" s="622"/>
      <c r="DK9" s="622"/>
      <c r="DL9" s="622"/>
      <c r="DM9" s="622"/>
      <c r="DN9" s="622"/>
      <c r="DO9" s="622"/>
      <c r="DP9" s="623"/>
      <c r="DQ9" s="627">
        <v>513716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33403</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50451</v>
      </c>
      <c r="CS10" s="622"/>
      <c r="CT10" s="622"/>
      <c r="CU10" s="622"/>
      <c r="CV10" s="622"/>
      <c r="CW10" s="622"/>
      <c r="CX10" s="622"/>
      <c r="CY10" s="623"/>
      <c r="CZ10" s="659">
        <v>0.7</v>
      </c>
      <c r="DA10" s="659"/>
      <c r="DB10" s="659"/>
      <c r="DC10" s="659"/>
      <c r="DD10" s="627" t="s">
        <v>122</v>
      </c>
      <c r="DE10" s="622"/>
      <c r="DF10" s="622"/>
      <c r="DG10" s="622"/>
      <c r="DH10" s="622"/>
      <c r="DI10" s="622"/>
      <c r="DJ10" s="622"/>
      <c r="DK10" s="622"/>
      <c r="DL10" s="622"/>
      <c r="DM10" s="622"/>
      <c r="DN10" s="622"/>
      <c r="DO10" s="622"/>
      <c r="DP10" s="623"/>
      <c r="DQ10" s="627">
        <v>16896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331551</v>
      </c>
      <c r="S11" s="622"/>
      <c r="T11" s="622"/>
      <c r="U11" s="622"/>
      <c r="V11" s="622"/>
      <c r="W11" s="622"/>
      <c r="X11" s="622"/>
      <c r="Y11" s="623"/>
      <c r="Z11" s="624">
        <v>4.5999999999999996</v>
      </c>
      <c r="AA11" s="625"/>
      <c r="AB11" s="625"/>
      <c r="AC11" s="626"/>
      <c r="AD11" s="627">
        <v>331551</v>
      </c>
      <c r="AE11" s="622"/>
      <c r="AF11" s="622"/>
      <c r="AG11" s="622"/>
      <c r="AH11" s="622"/>
      <c r="AI11" s="622"/>
      <c r="AJ11" s="622"/>
      <c r="AK11" s="623"/>
      <c r="AL11" s="624">
        <v>7.7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24797</v>
      </c>
      <c r="BH11" s="622"/>
      <c r="BI11" s="622"/>
      <c r="BJ11" s="622"/>
      <c r="BK11" s="622"/>
      <c r="BL11" s="622"/>
      <c r="BM11" s="622"/>
      <c r="BN11" s="623"/>
      <c r="BO11" s="659">
        <v>1.4</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201610</v>
      </c>
      <c r="CS11" s="622"/>
      <c r="CT11" s="622"/>
      <c r="CU11" s="622"/>
      <c r="CV11" s="622"/>
      <c r="CW11" s="622"/>
      <c r="CX11" s="622"/>
      <c r="CY11" s="623"/>
      <c r="CZ11" s="659">
        <v>2.9</v>
      </c>
      <c r="DA11" s="659"/>
      <c r="DB11" s="659"/>
      <c r="DC11" s="659"/>
      <c r="DD11" s="627">
        <v>36017</v>
      </c>
      <c r="DE11" s="622"/>
      <c r="DF11" s="622"/>
      <c r="DG11" s="622"/>
      <c r="DH11" s="622"/>
      <c r="DI11" s="622"/>
      <c r="DJ11" s="622"/>
      <c r="DK11" s="622"/>
      <c r="DL11" s="622"/>
      <c r="DM11" s="622"/>
      <c r="DN11" s="622"/>
      <c r="DO11" s="622"/>
      <c r="DP11" s="623"/>
      <c r="DQ11" s="627">
        <v>119633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19795</v>
      </c>
      <c r="S12" s="622"/>
      <c r="T12" s="622"/>
      <c r="U12" s="622"/>
      <c r="V12" s="622"/>
      <c r="W12" s="622"/>
      <c r="X12" s="622"/>
      <c r="Y12" s="623"/>
      <c r="Z12" s="659">
        <v>0.3</v>
      </c>
      <c r="AA12" s="659"/>
      <c r="AB12" s="659"/>
      <c r="AC12" s="659"/>
      <c r="AD12" s="660">
        <v>19795</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980026</v>
      </c>
      <c r="BH12" s="622"/>
      <c r="BI12" s="622"/>
      <c r="BJ12" s="622"/>
      <c r="BK12" s="622"/>
      <c r="BL12" s="622"/>
      <c r="BM12" s="622"/>
      <c r="BN12" s="623"/>
      <c r="BO12" s="659">
        <v>55.9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167866</v>
      </c>
      <c r="CS12" s="622"/>
      <c r="CT12" s="622"/>
      <c r="CU12" s="622"/>
      <c r="CV12" s="622"/>
      <c r="CW12" s="622"/>
      <c r="CX12" s="622"/>
      <c r="CY12" s="623"/>
      <c r="CZ12" s="659">
        <v>2.4</v>
      </c>
      <c r="DA12" s="659"/>
      <c r="DB12" s="659"/>
      <c r="DC12" s="659"/>
      <c r="DD12" s="627" t="s">
        <v>122</v>
      </c>
      <c r="DE12" s="622"/>
      <c r="DF12" s="622"/>
      <c r="DG12" s="622"/>
      <c r="DH12" s="622"/>
      <c r="DI12" s="622"/>
      <c r="DJ12" s="622"/>
      <c r="DK12" s="622"/>
      <c r="DL12" s="622"/>
      <c r="DM12" s="622"/>
      <c r="DN12" s="622"/>
      <c r="DO12" s="622"/>
      <c r="DP12" s="623"/>
      <c r="DQ12" s="627">
        <v>119466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977027</v>
      </c>
      <c r="BH13" s="622"/>
      <c r="BI13" s="622"/>
      <c r="BJ13" s="622"/>
      <c r="BK13" s="622"/>
      <c r="BL13" s="622"/>
      <c r="BM13" s="622"/>
      <c r="BN13" s="623"/>
      <c r="BO13" s="659">
        <v>55.7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711254</v>
      </c>
      <c r="CS13" s="622"/>
      <c r="CT13" s="622"/>
      <c r="CU13" s="622"/>
      <c r="CV13" s="622"/>
      <c r="CW13" s="622"/>
      <c r="CX13" s="622"/>
      <c r="CY13" s="623"/>
      <c r="CZ13" s="659">
        <v>10.3</v>
      </c>
      <c r="DA13" s="659"/>
      <c r="DB13" s="659"/>
      <c r="DC13" s="659"/>
      <c r="DD13" s="627">
        <v>202810</v>
      </c>
      <c r="DE13" s="622"/>
      <c r="DF13" s="622"/>
      <c r="DG13" s="622"/>
      <c r="DH13" s="622"/>
      <c r="DI13" s="622"/>
      <c r="DJ13" s="622"/>
      <c r="DK13" s="622"/>
      <c r="DL13" s="622"/>
      <c r="DM13" s="622"/>
      <c r="DN13" s="622"/>
      <c r="DO13" s="622"/>
      <c r="DP13" s="623"/>
      <c r="DQ13" s="627">
        <v>541871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41095</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292752</v>
      </c>
      <c r="CS14" s="622"/>
      <c r="CT14" s="622"/>
      <c r="CU14" s="622"/>
      <c r="CV14" s="622"/>
      <c r="CW14" s="622"/>
      <c r="CX14" s="622"/>
      <c r="CY14" s="623"/>
      <c r="CZ14" s="659">
        <v>4.2</v>
      </c>
      <c r="DA14" s="659"/>
      <c r="DB14" s="659"/>
      <c r="DC14" s="659"/>
      <c r="DD14" s="627">
        <v>37735</v>
      </c>
      <c r="DE14" s="622"/>
      <c r="DF14" s="622"/>
      <c r="DG14" s="622"/>
      <c r="DH14" s="622"/>
      <c r="DI14" s="622"/>
      <c r="DJ14" s="622"/>
      <c r="DK14" s="622"/>
      <c r="DL14" s="622"/>
      <c r="DM14" s="622"/>
      <c r="DN14" s="622"/>
      <c r="DO14" s="622"/>
      <c r="DP14" s="623"/>
      <c r="DQ14" s="627">
        <v>260853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7607</v>
      </c>
      <c r="S15" s="622"/>
      <c r="T15" s="622"/>
      <c r="U15" s="622"/>
      <c r="V15" s="622"/>
      <c r="W15" s="622"/>
      <c r="X15" s="622"/>
      <c r="Y15" s="623"/>
      <c r="Z15" s="659">
        <v>0.1</v>
      </c>
      <c r="AA15" s="659"/>
      <c r="AB15" s="659"/>
      <c r="AC15" s="659"/>
      <c r="AD15" s="660">
        <v>7607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89652</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678797</v>
      </c>
      <c r="CS15" s="622"/>
      <c r="CT15" s="622"/>
      <c r="CU15" s="622"/>
      <c r="CV15" s="622"/>
      <c r="CW15" s="622"/>
      <c r="CX15" s="622"/>
      <c r="CY15" s="623"/>
      <c r="CZ15" s="659">
        <v>9.8000000000000007</v>
      </c>
      <c r="DA15" s="659"/>
      <c r="DB15" s="659"/>
      <c r="DC15" s="659"/>
      <c r="DD15" s="627">
        <v>31121</v>
      </c>
      <c r="DE15" s="622"/>
      <c r="DF15" s="622"/>
      <c r="DG15" s="622"/>
      <c r="DH15" s="622"/>
      <c r="DI15" s="622"/>
      <c r="DJ15" s="622"/>
      <c r="DK15" s="622"/>
      <c r="DL15" s="622"/>
      <c r="DM15" s="622"/>
      <c r="DN15" s="622"/>
      <c r="DO15" s="622"/>
      <c r="DP15" s="623"/>
      <c r="DQ15" s="627">
        <v>610891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26671</v>
      </c>
      <c r="S16" s="622"/>
      <c r="T16" s="622"/>
      <c r="U16" s="622"/>
      <c r="V16" s="622"/>
      <c r="W16" s="622"/>
      <c r="X16" s="622"/>
      <c r="Y16" s="623"/>
      <c r="Z16" s="659">
        <v>0.4</v>
      </c>
      <c r="AA16" s="659"/>
      <c r="AB16" s="659"/>
      <c r="AC16" s="659"/>
      <c r="AD16" s="660">
        <v>26671</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22837</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22837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64910</v>
      </c>
      <c r="S17" s="622"/>
      <c r="T17" s="622"/>
      <c r="U17" s="622"/>
      <c r="V17" s="622"/>
      <c r="W17" s="622"/>
      <c r="X17" s="622"/>
      <c r="Y17" s="623"/>
      <c r="Z17" s="659">
        <v>0.9</v>
      </c>
      <c r="AA17" s="659"/>
      <c r="AB17" s="659"/>
      <c r="AC17" s="659"/>
      <c r="AD17" s="660">
        <v>64910</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508812</v>
      </c>
      <c r="CS17" s="622"/>
      <c r="CT17" s="622"/>
      <c r="CU17" s="622"/>
      <c r="CV17" s="622"/>
      <c r="CW17" s="622"/>
      <c r="CX17" s="622"/>
      <c r="CY17" s="623"/>
      <c r="CZ17" s="659">
        <v>7.3</v>
      </c>
      <c r="DA17" s="659"/>
      <c r="DB17" s="659"/>
      <c r="DC17" s="659"/>
      <c r="DD17" s="627" t="s">
        <v>122</v>
      </c>
      <c r="DE17" s="622"/>
      <c r="DF17" s="622"/>
      <c r="DG17" s="622"/>
      <c r="DH17" s="622"/>
      <c r="DI17" s="622"/>
      <c r="DJ17" s="622"/>
      <c r="DK17" s="622"/>
      <c r="DL17" s="622"/>
      <c r="DM17" s="622"/>
      <c r="DN17" s="622"/>
      <c r="DO17" s="622"/>
      <c r="DP17" s="623"/>
      <c r="DQ17" s="627">
        <v>496994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12386</v>
      </c>
      <c r="S18" s="622"/>
      <c r="T18" s="622"/>
      <c r="U18" s="622"/>
      <c r="V18" s="622"/>
      <c r="W18" s="622"/>
      <c r="X18" s="622"/>
      <c r="Y18" s="623"/>
      <c r="Z18" s="659">
        <v>0.2</v>
      </c>
      <c r="AA18" s="659"/>
      <c r="AB18" s="659"/>
      <c r="AC18" s="659"/>
      <c r="AD18" s="660">
        <v>12386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52524</v>
      </c>
      <c r="S19" s="622"/>
      <c r="T19" s="622"/>
      <c r="U19" s="622"/>
      <c r="V19" s="622"/>
      <c r="W19" s="622"/>
      <c r="X19" s="622"/>
      <c r="Y19" s="623"/>
      <c r="Z19" s="659">
        <v>0.7</v>
      </c>
      <c r="AA19" s="659"/>
      <c r="AB19" s="659"/>
      <c r="AC19" s="659"/>
      <c r="AD19" s="660">
        <v>52524</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103947</v>
      </c>
      <c r="BH19" s="622"/>
      <c r="BI19" s="622"/>
      <c r="BJ19" s="622"/>
      <c r="BK19" s="622"/>
      <c r="BL19" s="622"/>
      <c r="BM19" s="622"/>
      <c r="BN19" s="623"/>
      <c r="BO19" s="659">
        <v>5.9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103947</v>
      </c>
      <c r="BH20" s="622"/>
      <c r="BI20" s="622"/>
      <c r="BJ20" s="622"/>
      <c r="BK20" s="622"/>
      <c r="BL20" s="622"/>
      <c r="BM20" s="622"/>
      <c r="BN20" s="623"/>
      <c r="BO20" s="659">
        <v>5.9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6938872</v>
      </c>
      <c r="CS20" s="622"/>
      <c r="CT20" s="622"/>
      <c r="CU20" s="622"/>
      <c r="CV20" s="622"/>
      <c r="CW20" s="622"/>
      <c r="CX20" s="622"/>
      <c r="CY20" s="623"/>
      <c r="CZ20" s="659">
        <v>100</v>
      </c>
      <c r="DA20" s="659"/>
      <c r="DB20" s="659"/>
      <c r="DC20" s="659"/>
      <c r="DD20" s="627">
        <v>503985</v>
      </c>
      <c r="DE20" s="622"/>
      <c r="DF20" s="622"/>
      <c r="DG20" s="622"/>
      <c r="DH20" s="622"/>
      <c r="DI20" s="622"/>
      <c r="DJ20" s="622"/>
      <c r="DK20" s="622"/>
      <c r="DL20" s="622"/>
      <c r="DM20" s="622"/>
      <c r="DN20" s="622"/>
      <c r="DO20" s="622"/>
      <c r="DP20" s="623"/>
      <c r="DQ20" s="627">
        <v>5216519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2209985</v>
      </c>
      <c r="S21" s="622"/>
      <c r="T21" s="622"/>
      <c r="U21" s="622"/>
      <c r="V21" s="622"/>
      <c r="W21" s="622"/>
      <c r="X21" s="622"/>
      <c r="Y21" s="623"/>
      <c r="Z21" s="659">
        <v>30.4</v>
      </c>
      <c r="AA21" s="659"/>
      <c r="AB21" s="659"/>
      <c r="AC21" s="659"/>
      <c r="AD21" s="660">
        <v>2051415</v>
      </c>
      <c r="AE21" s="660"/>
      <c r="AF21" s="660"/>
      <c r="AG21" s="660"/>
      <c r="AH21" s="660"/>
      <c r="AI21" s="660"/>
      <c r="AJ21" s="660"/>
      <c r="AK21" s="660"/>
      <c r="AL21" s="624">
        <v>47.7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34127</v>
      </c>
      <c r="BH21" s="622"/>
      <c r="BI21" s="622"/>
      <c r="BJ21" s="622"/>
      <c r="BK21" s="622"/>
      <c r="BL21" s="622"/>
      <c r="BM21" s="622"/>
      <c r="BN21" s="623"/>
      <c r="BO21" s="659">
        <v>1.9</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2051415</v>
      </c>
      <c r="S22" s="622"/>
      <c r="T22" s="622"/>
      <c r="U22" s="622"/>
      <c r="V22" s="622"/>
      <c r="W22" s="622"/>
      <c r="X22" s="622"/>
      <c r="Y22" s="623"/>
      <c r="Z22" s="659">
        <v>28.3</v>
      </c>
      <c r="AA22" s="659"/>
      <c r="AB22" s="659"/>
      <c r="AC22" s="659"/>
      <c r="AD22" s="660">
        <v>2051415</v>
      </c>
      <c r="AE22" s="660"/>
      <c r="AF22" s="660"/>
      <c r="AG22" s="660"/>
      <c r="AH22" s="660"/>
      <c r="AI22" s="660"/>
      <c r="AJ22" s="660"/>
      <c r="AK22" s="660"/>
      <c r="AL22" s="624">
        <v>47.7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151784</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69820</v>
      </c>
      <c r="BH23" s="622"/>
      <c r="BI23" s="622"/>
      <c r="BJ23" s="622"/>
      <c r="BK23" s="622"/>
      <c r="BL23" s="622"/>
      <c r="BM23" s="622"/>
      <c r="BN23" s="623"/>
      <c r="BO23" s="659">
        <v>4</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6786</v>
      </c>
      <c r="S24" s="622"/>
      <c r="T24" s="622"/>
      <c r="U24" s="622"/>
      <c r="V24" s="622"/>
      <c r="W24" s="622"/>
      <c r="X24" s="622"/>
      <c r="Y24" s="623"/>
      <c r="Z24" s="659">
        <v>0.1</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2524290</v>
      </c>
      <c r="CS24" s="677"/>
      <c r="CT24" s="677"/>
      <c r="CU24" s="677"/>
      <c r="CV24" s="677"/>
      <c r="CW24" s="677"/>
      <c r="CX24" s="677"/>
      <c r="CY24" s="702"/>
      <c r="CZ24" s="703">
        <v>36.4</v>
      </c>
      <c r="DA24" s="685"/>
      <c r="DB24" s="685"/>
      <c r="DC24" s="705"/>
      <c r="DD24" s="701">
        <v>1928425</v>
      </c>
      <c r="DE24" s="677"/>
      <c r="DF24" s="677"/>
      <c r="DG24" s="677"/>
      <c r="DH24" s="677"/>
      <c r="DI24" s="677"/>
      <c r="DJ24" s="677"/>
      <c r="DK24" s="702"/>
      <c r="DL24" s="701">
        <v>1736032</v>
      </c>
      <c r="DM24" s="677"/>
      <c r="DN24" s="677"/>
      <c r="DO24" s="677"/>
      <c r="DP24" s="677"/>
      <c r="DQ24" s="677"/>
      <c r="DR24" s="677"/>
      <c r="DS24" s="677"/>
      <c r="DT24" s="677"/>
      <c r="DU24" s="677"/>
      <c r="DV24" s="702"/>
      <c r="DW24" s="703">
        <v>40.200000000000003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4489266</v>
      </c>
      <c r="S25" s="622"/>
      <c r="T25" s="622"/>
      <c r="U25" s="622"/>
      <c r="V25" s="622"/>
      <c r="W25" s="622"/>
      <c r="X25" s="622"/>
      <c r="Y25" s="623"/>
      <c r="Z25" s="659">
        <v>61.8</v>
      </c>
      <c r="AA25" s="659"/>
      <c r="AB25" s="659"/>
      <c r="AC25" s="659"/>
      <c r="AD25" s="660">
        <v>4260875</v>
      </c>
      <c r="AE25" s="660"/>
      <c r="AF25" s="660"/>
      <c r="AG25" s="660"/>
      <c r="AH25" s="660"/>
      <c r="AI25" s="660"/>
      <c r="AJ25" s="660"/>
      <c r="AK25" s="660"/>
      <c r="AL25" s="624">
        <v>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1281210</v>
      </c>
      <c r="CS25" s="634"/>
      <c r="CT25" s="634"/>
      <c r="CU25" s="634"/>
      <c r="CV25" s="634"/>
      <c r="CW25" s="634"/>
      <c r="CX25" s="634"/>
      <c r="CY25" s="635"/>
      <c r="CZ25" s="624">
        <v>18.5</v>
      </c>
      <c r="DA25" s="636"/>
      <c r="DB25" s="636"/>
      <c r="DC25" s="637"/>
      <c r="DD25" s="627">
        <v>1206011</v>
      </c>
      <c r="DE25" s="634"/>
      <c r="DF25" s="634"/>
      <c r="DG25" s="634"/>
      <c r="DH25" s="634"/>
      <c r="DI25" s="634"/>
      <c r="DJ25" s="634"/>
      <c r="DK25" s="635"/>
      <c r="DL25" s="627">
        <v>1077887</v>
      </c>
      <c r="DM25" s="634"/>
      <c r="DN25" s="634"/>
      <c r="DO25" s="634"/>
      <c r="DP25" s="634"/>
      <c r="DQ25" s="634"/>
      <c r="DR25" s="634"/>
      <c r="DS25" s="634"/>
      <c r="DT25" s="634"/>
      <c r="DU25" s="634"/>
      <c r="DV25" s="635"/>
      <c r="DW25" s="624">
        <v>25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1472</v>
      </c>
      <c r="S26" s="622"/>
      <c r="T26" s="622"/>
      <c r="U26" s="622"/>
      <c r="V26" s="622"/>
      <c r="W26" s="622"/>
      <c r="X26" s="622"/>
      <c r="Y26" s="623"/>
      <c r="Z26" s="659">
        <v>0</v>
      </c>
      <c r="AA26" s="659"/>
      <c r="AB26" s="659"/>
      <c r="AC26" s="659"/>
      <c r="AD26" s="660">
        <v>1472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779118</v>
      </c>
      <c r="CS26" s="622"/>
      <c r="CT26" s="622"/>
      <c r="CU26" s="622"/>
      <c r="CV26" s="622"/>
      <c r="CW26" s="622"/>
      <c r="CX26" s="622"/>
      <c r="CY26" s="623"/>
      <c r="CZ26" s="624">
        <v>11.2</v>
      </c>
      <c r="DA26" s="636"/>
      <c r="DB26" s="636"/>
      <c r="DC26" s="637"/>
      <c r="DD26" s="627">
        <v>718517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1176</v>
      </c>
      <c r="S27" s="622"/>
      <c r="T27" s="622"/>
      <c r="U27" s="622"/>
      <c r="V27" s="622"/>
      <c r="W27" s="622"/>
      <c r="X27" s="622"/>
      <c r="Y27" s="623"/>
      <c r="Z27" s="659">
        <v>0</v>
      </c>
      <c r="AA27" s="659"/>
      <c r="AB27" s="659"/>
      <c r="AC27" s="659"/>
      <c r="AD27" s="660">
        <v>136</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1752649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734268</v>
      </c>
      <c r="CS27" s="634"/>
      <c r="CT27" s="634"/>
      <c r="CU27" s="634"/>
      <c r="CV27" s="634"/>
      <c r="CW27" s="634"/>
      <c r="CX27" s="634"/>
      <c r="CY27" s="635"/>
      <c r="CZ27" s="624">
        <v>10.6</v>
      </c>
      <c r="DA27" s="636"/>
      <c r="DB27" s="636"/>
      <c r="DC27" s="637"/>
      <c r="DD27" s="627">
        <v>225420</v>
      </c>
      <c r="DE27" s="634"/>
      <c r="DF27" s="634"/>
      <c r="DG27" s="634"/>
      <c r="DH27" s="634"/>
      <c r="DI27" s="634"/>
      <c r="DJ27" s="634"/>
      <c r="DK27" s="635"/>
      <c r="DL27" s="627">
        <v>161151</v>
      </c>
      <c r="DM27" s="634"/>
      <c r="DN27" s="634"/>
      <c r="DO27" s="634"/>
      <c r="DP27" s="634"/>
      <c r="DQ27" s="634"/>
      <c r="DR27" s="634"/>
      <c r="DS27" s="634"/>
      <c r="DT27" s="634"/>
      <c r="DU27" s="634"/>
      <c r="DV27" s="635"/>
      <c r="DW27" s="624">
        <v>3.7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63902</v>
      </c>
      <c r="S28" s="622"/>
      <c r="T28" s="622"/>
      <c r="U28" s="622"/>
      <c r="V28" s="622"/>
      <c r="W28" s="622"/>
      <c r="X28" s="622"/>
      <c r="Y28" s="623"/>
      <c r="Z28" s="659">
        <v>0.9</v>
      </c>
      <c r="AA28" s="659"/>
      <c r="AB28" s="659"/>
      <c r="AC28" s="659"/>
      <c r="AD28" s="660">
        <v>6209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508812</v>
      </c>
      <c r="CS28" s="622"/>
      <c r="CT28" s="622"/>
      <c r="CU28" s="622"/>
      <c r="CV28" s="622"/>
      <c r="CW28" s="622"/>
      <c r="CX28" s="622"/>
      <c r="CY28" s="623"/>
      <c r="CZ28" s="624">
        <v>7.3</v>
      </c>
      <c r="DA28" s="636"/>
      <c r="DB28" s="636"/>
      <c r="DC28" s="637"/>
      <c r="DD28" s="627">
        <v>496994</v>
      </c>
      <c r="DE28" s="622"/>
      <c r="DF28" s="622"/>
      <c r="DG28" s="622"/>
      <c r="DH28" s="622"/>
      <c r="DI28" s="622"/>
      <c r="DJ28" s="622"/>
      <c r="DK28" s="623"/>
      <c r="DL28" s="627">
        <v>496994</v>
      </c>
      <c r="DM28" s="622"/>
      <c r="DN28" s="622"/>
      <c r="DO28" s="622"/>
      <c r="DP28" s="622"/>
      <c r="DQ28" s="622"/>
      <c r="DR28" s="622"/>
      <c r="DS28" s="622"/>
      <c r="DT28" s="622"/>
      <c r="DU28" s="622"/>
      <c r="DV28" s="623"/>
      <c r="DW28" s="624">
        <v>11.5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28633</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508803</v>
      </c>
      <c r="CS29" s="634"/>
      <c r="CT29" s="634"/>
      <c r="CU29" s="634"/>
      <c r="CV29" s="634"/>
      <c r="CW29" s="634"/>
      <c r="CX29" s="634"/>
      <c r="CY29" s="635"/>
      <c r="CZ29" s="624">
        <v>7.3</v>
      </c>
      <c r="DA29" s="636"/>
      <c r="DB29" s="636"/>
      <c r="DC29" s="637"/>
      <c r="DD29" s="627">
        <v>496985</v>
      </c>
      <c r="DE29" s="634"/>
      <c r="DF29" s="634"/>
      <c r="DG29" s="634"/>
      <c r="DH29" s="634"/>
      <c r="DI29" s="634"/>
      <c r="DJ29" s="634"/>
      <c r="DK29" s="635"/>
      <c r="DL29" s="627">
        <v>496985</v>
      </c>
      <c r="DM29" s="634"/>
      <c r="DN29" s="634"/>
      <c r="DO29" s="634"/>
      <c r="DP29" s="634"/>
      <c r="DQ29" s="634"/>
      <c r="DR29" s="634"/>
      <c r="DS29" s="634"/>
      <c r="DT29" s="634"/>
      <c r="DU29" s="634"/>
      <c r="DV29" s="635"/>
      <c r="DW29" s="624">
        <v>11.5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832301</v>
      </c>
      <c r="S30" s="622"/>
      <c r="T30" s="622"/>
      <c r="U30" s="622"/>
      <c r="V30" s="622"/>
      <c r="W30" s="622"/>
      <c r="X30" s="622"/>
      <c r="Y30" s="623"/>
      <c r="Z30" s="659">
        <v>11.5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481216</v>
      </c>
      <c r="CS30" s="622"/>
      <c r="CT30" s="622"/>
      <c r="CU30" s="622"/>
      <c r="CV30" s="622"/>
      <c r="CW30" s="622"/>
      <c r="CX30" s="622"/>
      <c r="CY30" s="623"/>
      <c r="CZ30" s="624">
        <v>6.9</v>
      </c>
      <c r="DA30" s="636"/>
      <c r="DB30" s="636"/>
      <c r="DC30" s="637"/>
      <c r="DD30" s="627">
        <v>470131</v>
      </c>
      <c r="DE30" s="622"/>
      <c r="DF30" s="622"/>
      <c r="DG30" s="622"/>
      <c r="DH30" s="622"/>
      <c r="DI30" s="622"/>
      <c r="DJ30" s="622"/>
      <c r="DK30" s="623"/>
      <c r="DL30" s="627">
        <v>470131</v>
      </c>
      <c r="DM30" s="622"/>
      <c r="DN30" s="622"/>
      <c r="DO30" s="622"/>
      <c r="DP30" s="622"/>
      <c r="DQ30" s="622"/>
      <c r="DR30" s="622"/>
      <c r="DS30" s="622"/>
      <c r="DT30" s="622"/>
      <c r="DU30" s="622"/>
      <c r="DV30" s="623"/>
      <c r="DW30" s="624">
        <v>10.9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18430</v>
      </c>
      <c r="S31" s="622"/>
      <c r="T31" s="622"/>
      <c r="U31" s="622"/>
      <c r="V31" s="622"/>
      <c r="W31" s="622"/>
      <c r="X31" s="622"/>
      <c r="Y31" s="623"/>
      <c r="Z31" s="659">
        <v>0.3</v>
      </c>
      <c r="AA31" s="659"/>
      <c r="AB31" s="659"/>
      <c r="AC31" s="659"/>
      <c r="AD31" s="660">
        <v>18430</v>
      </c>
      <c r="AE31" s="660"/>
      <c r="AF31" s="660"/>
      <c r="AG31" s="660"/>
      <c r="AH31" s="660"/>
      <c r="AI31" s="660"/>
      <c r="AJ31" s="660"/>
      <c r="AK31" s="660"/>
      <c r="AL31" s="624">
        <v>0.4</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98.9</v>
      </c>
      <c r="BN31" s="684"/>
      <c r="BO31" s="684"/>
      <c r="BP31" s="684"/>
      <c r="BQ31" s="686"/>
      <c r="BR31" s="683">
        <v>99.6</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27587</v>
      </c>
      <c r="CS31" s="634"/>
      <c r="CT31" s="634"/>
      <c r="CU31" s="634"/>
      <c r="CV31" s="634"/>
      <c r="CW31" s="634"/>
      <c r="CX31" s="634"/>
      <c r="CY31" s="635"/>
      <c r="CZ31" s="624">
        <v>0.4</v>
      </c>
      <c r="DA31" s="636"/>
      <c r="DB31" s="636"/>
      <c r="DC31" s="637"/>
      <c r="DD31" s="627">
        <v>26854</v>
      </c>
      <c r="DE31" s="634"/>
      <c r="DF31" s="634"/>
      <c r="DG31" s="634"/>
      <c r="DH31" s="634"/>
      <c r="DI31" s="634"/>
      <c r="DJ31" s="634"/>
      <c r="DK31" s="635"/>
      <c r="DL31" s="627">
        <v>26854</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386828</v>
      </c>
      <c r="S32" s="622"/>
      <c r="T32" s="622"/>
      <c r="U32" s="622"/>
      <c r="V32" s="622"/>
      <c r="W32" s="622"/>
      <c r="X32" s="622"/>
      <c r="Y32" s="623"/>
      <c r="Z32" s="659">
        <v>5.3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98.6</v>
      </c>
      <c r="BN32" s="634"/>
      <c r="BO32" s="634"/>
      <c r="BP32" s="634"/>
      <c r="BQ32" s="657"/>
      <c r="BR32" s="692">
        <v>99.2</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v>9</v>
      </c>
      <c r="CS32" s="622"/>
      <c r="CT32" s="622"/>
      <c r="CU32" s="622"/>
      <c r="CV32" s="622"/>
      <c r="CW32" s="622"/>
      <c r="CX32" s="622"/>
      <c r="CY32" s="623"/>
      <c r="CZ32" s="624">
        <v>0</v>
      </c>
      <c r="DA32" s="636"/>
      <c r="DB32" s="636"/>
      <c r="DC32" s="637"/>
      <c r="DD32" s="627">
        <v>9</v>
      </c>
      <c r="DE32" s="622"/>
      <c r="DF32" s="622"/>
      <c r="DG32" s="622"/>
      <c r="DH32" s="622"/>
      <c r="DI32" s="622"/>
      <c r="DJ32" s="622"/>
      <c r="DK32" s="623"/>
      <c r="DL32" s="627">
        <v>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7780</v>
      </c>
      <c r="S33" s="622"/>
      <c r="T33" s="622"/>
      <c r="U33" s="622"/>
      <c r="V33" s="622"/>
      <c r="W33" s="622"/>
      <c r="X33" s="622"/>
      <c r="Y33" s="623"/>
      <c r="Z33" s="659">
        <v>0.1</v>
      </c>
      <c r="AA33" s="659"/>
      <c r="AB33" s="659"/>
      <c r="AC33" s="659"/>
      <c r="AD33" s="660">
        <v>4032</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99.7</v>
      </c>
      <c r="BH33" s="606"/>
      <c r="BI33" s="606"/>
      <c r="BJ33" s="606"/>
      <c r="BK33" s="606"/>
      <c r="BL33" s="606"/>
      <c r="BM33" s="652">
        <v>98.9</v>
      </c>
      <c r="BN33" s="606"/>
      <c r="BO33" s="606"/>
      <c r="BP33" s="606"/>
      <c r="BQ33" s="669"/>
      <c r="BR33" s="682">
        <v>99.7</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3887760</v>
      </c>
      <c r="CS33" s="634"/>
      <c r="CT33" s="634"/>
      <c r="CU33" s="634"/>
      <c r="CV33" s="634"/>
      <c r="CW33" s="634"/>
      <c r="CX33" s="634"/>
      <c r="CY33" s="635"/>
      <c r="CZ33" s="624">
        <v>56</v>
      </c>
      <c r="DA33" s="636"/>
      <c r="DB33" s="636"/>
      <c r="DC33" s="637"/>
      <c r="DD33" s="627">
        <v>3086685</v>
      </c>
      <c r="DE33" s="634"/>
      <c r="DF33" s="634"/>
      <c r="DG33" s="634"/>
      <c r="DH33" s="634"/>
      <c r="DI33" s="634"/>
      <c r="DJ33" s="634"/>
      <c r="DK33" s="635"/>
      <c r="DL33" s="627">
        <v>2376819</v>
      </c>
      <c r="DM33" s="634"/>
      <c r="DN33" s="634"/>
      <c r="DO33" s="634"/>
      <c r="DP33" s="634"/>
      <c r="DQ33" s="634"/>
      <c r="DR33" s="634"/>
      <c r="DS33" s="634"/>
      <c r="DT33" s="634"/>
      <c r="DU33" s="634"/>
      <c r="DV33" s="635"/>
      <c r="DW33" s="624">
        <v>55.1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109622</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1219768</v>
      </c>
      <c r="CS34" s="622"/>
      <c r="CT34" s="622"/>
      <c r="CU34" s="622"/>
      <c r="CV34" s="622"/>
      <c r="CW34" s="622"/>
      <c r="CX34" s="622"/>
      <c r="CY34" s="623"/>
      <c r="CZ34" s="624">
        <v>17.600000000000001</v>
      </c>
      <c r="DA34" s="636"/>
      <c r="DB34" s="636"/>
      <c r="DC34" s="637"/>
      <c r="DD34" s="627">
        <v>993508</v>
      </c>
      <c r="DE34" s="622"/>
      <c r="DF34" s="622"/>
      <c r="DG34" s="622"/>
      <c r="DH34" s="622"/>
      <c r="DI34" s="622"/>
      <c r="DJ34" s="622"/>
      <c r="DK34" s="623"/>
      <c r="DL34" s="627">
        <v>955124</v>
      </c>
      <c r="DM34" s="622"/>
      <c r="DN34" s="622"/>
      <c r="DO34" s="622"/>
      <c r="DP34" s="622"/>
      <c r="DQ34" s="622"/>
      <c r="DR34" s="622"/>
      <c r="DS34" s="622"/>
      <c r="DT34" s="622"/>
      <c r="DU34" s="622"/>
      <c r="DV34" s="623"/>
      <c r="DW34" s="624">
        <v>22.1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693973</v>
      </c>
      <c r="S35" s="622"/>
      <c r="T35" s="622"/>
      <c r="U35" s="622"/>
      <c r="V35" s="622"/>
      <c r="W35" s="622"/>
      <c r="X35" s="622"/>
      <c r="Y35" s="623"/>
      <c r="Z35" s="659">
        <v>9.6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33366</v>
      </c>
      <c r="CS35" s="634"/>
      <c r="CT35" s="634"/>
      <c r="CU35" s="634"/>
      <c r="CV35" s="634"/>
      <c r="CW35" s="634"/>
      <c r="CX35" s="634"/>
      <c r="CY35" s="635"/>
      <c r="CZ35" s="624">
        <v>0.5</v>
      </c>
      <c r="DA35" s="636"/>
      <c r="DB35" s="636"/>
      <c r="DC35" s="637"/>
      <c r="DD35" s="627">
        <v>26066</v>
      </c>
      <c r="DE35" s="634"/>
      <c r="DF35" s="634"/>
      <c r="DG35" s="634"/>
      <c r="DH35" s="634"/>
      <c r="DI35" s="634"/>
      <c r="DJ35" s="634"/>
      <c r="DK35" s="635"/>
      <c r="DL35" s="627">
        <v>26066</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114703</v>
      </c>
      <c r="S36" s="622"/>
      <c r="T36" s="622"/>
      <c r="U36" s="622"/>
      <c r="V36" s="622"/>
      <c r="W36" s="622"/>
      <c r="X36" s="622"/>
      <c r="Y36" s="623"/>
      <c r="Z36" s="659">
        <v>1.6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1080125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17502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1683106</v>
      </c>
      <c r="CS36" s="622"/>
      <c r="CT36" s="622"/>
      <c r="CU36" s="622"/>
      <c r="CV36" s="622"/>
      <c r="CW36" s="622"/>
      <c r="CX36" s="622"/>
      <c r="CY36" s="623"/>
      <c r="CZ36" s="624">
        <v>24.3</v>
      </c>
      <c r="DA36" s="636"/>
      <c r="DB36" s="636"/>
      <c r="DC36" s="637"/>
      <c r="DD36" s="627">
        <v>1397900</v>
      </c>
      <c r="DE36" s="622"/>
      <c r="DF36" s="622"/>
      <c r="DG36" s="622"/>
      <c r="DH36" s="622"/>
      <c r="DI36" s="622"/>
      <c r="DJ36" s="622"/>
      <c r="DK36" s="623"/>
      <c r="DL36" s="627">
        <v>813947</v>
      </c>
      <c r="DM36" s="622"/>
      <c r="DN36" s="622"/>
      <c r="DO36" s="622"/>
      <c r="DP36" s="622"/>
      <c r="DQ36" s="622"/>
      <c r="DR36" s="622"/>
      <c r="DS36" s="622"/>
      <c r="DT36" s="622"/>
      <c r="DU36" s="622"/>
      <c r="DV36" s="623"/>
      <c r="DW36" s="624">
        <v>18.899999999999999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200237</v>
      </c>
      <c r="S37" s="622"/>
      <c r="T37" s="622"/>
      <c r="U37" s="622"/>
      <c r="V37" s="622"/>
      <c r="W37" s="622"/>
      <c r="X37" s="622"/>
      <c r="Y37" s="623"/>
      <c r="Z37" s="659">
        <v>2.8</v>
      </c>
      <c r="AA37" s="659"/>
      <c r="AB37" s="659"/>
      <c r="AC37" s="659"/>
      <c r="AD37" s="660">
        <v>11704</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356347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-824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436830</v>
      </c>
      <c r="CS37" s="634"/>
      <c r="CT37" s="634"/>
      <c r="CU37" s="634"/>
      <c r="CV37" s="634"/>
      <c r="CW37" s="634"/>
      <c r="CX37" s="634"/>
      <c r="CY37" s="635"/>
      <c r="CZ37" s="624">
        <v>6.3</v>
      </c>
      <c r="DA37" s="636"/>
      <c r="DB37" s="636"/>
      <c r="DC37" s="637"/>
      <c r="DD37" s="627">
        <v>413802</v>
      </c>
      <c r="DE37" s="634"/>
      <c r="DF37" s="634"/>
      <c r="DG37" s="634"/>
      <c r="DH37" s="634"/>
      <c r="DI37" s="634"/>
      <c r="DJ37" s="634"/>
      <c r="DK37" s="635"/>
      <c r="DL37" s="627">
        <v>398089</v>
      </c>
      <c r="DM37" s="634"/>
      <c r="DN37" s="634"/>
      <c r="DO37" s="634"/>
      <c r="DP37" s="634"/>
      <c r="DQ37" s="634"/>
      <c r="DR37" s="634"/>
      <c r="DS37" s="634"/>
      <c r="DT37" s="634"/>
      <c r="DU37" s="634"/>
      <c r="DV37" s="635"/>
      <c r="DW37" s="624">
        <v>9.1999999999999993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312255</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2700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1802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721078</v>
      </c>
      <c r="CS38" s="622"/>
      <c r="CT38" s="622"/>
      <c r="CU38" s="622"/>
      <c r="CV38" s="622"/>
      <c r="CW38" s="622"/>
      <c r="CX38" s="622"/>
      <c r="CY38" s="623"/>
      <c r="CZ38" s="624">
        <v>10.4</v>
      </c>
      <c r="DA38" s="636"/>
      <c r="DB38" s="636"/>
      <c r="DC38" s="637"/>
      <c r="DD38" s="627">
        <v>624029</v>
      </c>
      <c r="DE38" s="622"/>
      <c r="DF38" s="622"/>
      <c r="DG38" s="622"/>
      <c r="DH38" s="622"/>
      <c r="DI38" s="622"/>
      <c r="DJ38" s="622"/>
      <c r="DK38" s="623"/>
      <c r="DL38" s="627">
        <v>581682</v>
      </c>
      <c r="DM38" s="622"/>
      <c r="DN38" s="622"/>
      <c r="DO38" s="622"/>
      <c r="DP38" s="622"/>
      <c r="DQ38" s="622"/>
      <c r="DR38" s="622"/>
      <c r="DS38" s="622"/>
      <c r="DT38" s="622"/>
      <c r="DU38" s="622"/>
      <c r="DV38" s="623"/>
      <c r="DW38" s="624">
        <v>13.5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2600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155442</v>
      </c>
      <c r="CS39" s="634"/>
      <c r="CT39" s="634"/>
      <c r="CU39" s="634"/>
      <c r="CV39" s="634"/>
      <c r="CW39" s="634"/>
      <c r="CX39" s="634"/>
      <c r="CY39" s="635"/>
      <c r="CZ39" s="624">
        <v>2.2000000000000002</v>
      </c>
      <c r="DA39" s="636"/>
      <c r="DB39" s="636"/>
      <c r="DC39" s="637"/>
      <c r="DD39" s="627">
        <v>45182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12755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75000</v>
      </c>
      <c r="CS40" s="622"/>
      <c r="CT40" s="622"/>
      <c r="CU40" s="622"/>
      <c r="CV40" s="622"/>
      <c r="CW40" s="622"/>
      <c r="CX40" s="622"/>
      <c r="CY40" s="623"/>
      <c r="CZ40" s="624">
        <v>1.1000000000000001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7260578</v>
      </c>
      <c r="S41" s="646"/>
      <c r="T41" s="646"/>
      <c r="U41" s="646"/>
      <c r="V41" s="646"/>
      <c r="W41" s="646"/>
      <c r="X41" s="646"/>
      <c r="Y41" s="649"/>
      <c r="Z41" s="650">
        <v>100</v>
      </c>
      <c r="AA41" s="650"/>
      <c r="AB41" s="650"/>
      <c r="AC41" s="650"/>
      <c r="AD41" s="651">
        <v>4302858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117638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603440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526822</v>
      </c>
      <c r="CS42" s="634"/>
      <c r="CT42" s="634"/>
      <c r="CU42" s="634"/>
      <c r="CV42" s="634"/>
      <c r="CW42" s="634"/>
      <c r="CX42" s="634"/>
      <c r="CY42" s="635"/>
      <c r="CZ42" s="624">
        <v>7.6</v>
      </c>
      <c r="DA42" s="636"/>
      <c r="DB42" s="636"/>
      <c r="DC42" s="637"/>
      <c r="DD42" s="627">
        <v>201409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73911</v>
      </c>
      <c r="CS43" s="634"/>
      <c r="CT43" s="634"/>
      <c r="CU43" s="634"/>
      <c r="CV43" s="634"/>
      <c r="CW43" s="634"/>
      <c r="CX43" s="634"/>
      <c r="CY43" s="635"/>
      <c r="CZ43" s="624">
        <v>1.1000000000000001</v>
      </c>
      <c r="DA43" s="636"/>
      <c r="DB43" s="636"/>
      <c r="DC43" s="637"/>
      <c r="DD43" s="627">
        <v>73911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503985</v>
      </c>
      <c r="CS44" s="622"/>
      <c r="CT44" s="622"/>
      <c r="CU44" s="622"/>
      <c r="CV44" s="622"/>
      <c r="CW44" s="622"/>
      <c r="CX44" s="622"/>
      <c r="CY44" s="623"/>
      <c r="CZ44" s="624">
        <v>7.3</v>
      </c>
      <c r="DA44" s="625"/>
      <c r="DB44" s="625"/>
      <c r="DC44" s="626"/>
      <c r="DD44" s="627">
        <v>178572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218797</v>
      </c>
      <c r="CS45" s="634"/>
      <c r="CT45" s="634"/>
      <c r="CU45" s="634"/>
      <c r="CV45" s="634"/>
      <c r="CW45" s="634"/>
      <c r="CX45" s="634"/>
      <c r="CY45" s="635"/>
      <c r="CZ45" s="624">
        <v>3.2</v>
      </c>
      <c r="DA45" s="636"/>
      <c r="DB45" s="636"/>
      <c r="DC45" s="637"/>
      <c r="DD45" s="627">
        <v>75531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271683</v>
      </c>
      <c r="CS46" s="622"/>
      <c r="CT46" s="622"/>
      <c r="CU46" s="622"/>
      <c r="CV46" s="622"/>
      <c r="CW46" s="622"/>
      <c r="CX46" s="622"/>
      <c r="CY46" s="623"/>
      <c r="CZ46" s="624">
        <v>3.9</v>
      </c>
      <c r="DA46" s="625"/>
      <c r="DB46" s="625"/>
      <c r="DC46" s="626"/>
      <c r="DD46" s="627">
        <v>100336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22837</v>
      </c>
      <c r="CS47" s="634"/>
      <c r="CT47" s="634"/>
      <c r="CU47" s="634"/>
      <c r="CV47" s="634"/>
      <c r="CW47" s="634"/>
      <c r="CX47" s="634"/>
      <c r="CY47" s="635"/>
      <c r="CZ47" s="624">
        <v>0.3</v>
      </c>
      <c r="DA47" s="636"/>
      <c r="DB47" s="636"/>
      <c r="DC47" s="637"/>
      <c r="DD47" s="627">
        <v>22837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6938872</v>
      </c>
      <c r="CS49" s="606"/>
      <c r="CT49" s="606"/>
      <c r="CU49" s="606"/>
      <c r="CV49" s="606"/>
      <c r="CW49" s="606"/>
      <c r="CX49" s="606"/>
      <c r="CY49" s="607"/>
      <c r="CZ49" s="608">
        <v>100</v>
      </c>
      <c r="DA49" s="609"/>
      <c r="DB49" s="609"/>
      <c r="DC49" s="610"/>
      <c r="DD49" s="611">
        <v>5216519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BXYBEN+trmWsABhaeSsyYlX+T+x6seRRK/z1vOwzQAgSzCbZeqGAbWXFNAwn6jMiVSCQozbN1thXRp8uV+8UQ==" saltValue="0YJPF9IDxPrkFCm8n1zS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7261</v>
      </c>
      <c r="R7" s="1103"/>
      <c r="S7" s="1103"/>
      <c r="T7" s="1103"/>
      <c r="U7" s="1103"/>
      <c r="V7" s="1103">
        <v>6939</v>
      </c>
      <c r="W7" s="1103"/>
      <c r="X7" s="1103"/>
      <c r="Y7" s="1103"/>
      <c r="Z7" s="1103"/>
      <c r="AA7" s="1103">
        <v>322</v>
      </c>
      <c r="AB7" s="1103"/>
      <c r="AC7" s="1103"/>
      <c r="AD7" s="1103"/>
      <c r="AE7" s="1104"/>
      <c r="AF7" s="1105">
        <v>196</v>
      </c>
      <c r="AG7" s="1106"/>
      <c r="AH7" s="1106"/>
      <c r="AI7" s="1106"/>
      <c r="AJ7" s="1107"/>
      <c r="AK7" s="1108">
        <v>694</v>
      </c>
      <c r="AL7" s="1109"/>
      <c r="AM7" s="1109"/>
      <c r="AN7" s="1109"/>
      <c r="AO7" s="1109"/>
      <c r="AP7" s="1109">
        <v>4735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0</v>
      </c>
      <c r="CI7" s="1097"/>
      <c r="CJ7" s="1097"/>
      <c r="CK7" s="1097"/>
      <c r="CL7" s="1098"/>
      <c r="CM7" s="1096">
        <v>1</v>
      </c>
      <c r="CN7" s="1097"/>
      <c r="CO7" s="1097"/>
      <c r="CP7" s="1097"/>
      <c r="CQ7" s="1098"/>
      <c r="CR7" s="1096">
        <v>0</v>
      </c>
      <c r="CS7" s="1097"/>
      <c r="CT7" s="1097"/>
      <c r="CU7" s="1097"/>
      <c r="CV7" s="1098"/>
      <c r="CW7" s="1096">
        <v>1</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196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1640</v>
      </c>
      <c r="R28" s="1051"/>
      <c r="S28" s="1051"/>
      <c r="T28" s="1051"/>
      <c r="U28" s="1051"/>
      <c r="V28" s="1051">
        <v>1622</v>
      </c>
      <c r="W28" s="1051"/>
      <c r="X28" s="1051"/>
      <c r="Y28" s="1051"/>
      <c r="Z28" s="1051"/>
      <c r="AA28" s="1051">
        <v>18</v>
      </c>
      <c r="AB28" s="1051"/>
      <c r="AC28" s="1051"/>
      <c r="AD28" s="1051"/>
      <c r="AE28" s="1052"/>
      <c r="AF28" s="1053">
        <v>18</v>
      </c>
      <c r="AG28" s="1051"/>
      <c r="AH28" s="1051"/>
      <c r="AI28" s="1051"/>
      <c r="AJ28" s="1054"/>
      <c r="AK28" s="1042">
        <v>118</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2101</v>
      </c>
      <c r="R29" s="1039"/>
      <c r="S29" s="1039"/>
      <c r="T29" s="1039"/>
      <c r="U29" s="1039"/>
      <c r="V29" s="1039">
        <v>2043</v>
      </c>
      <c r="W29" s="1039"/>
      <c r="X29" s="1039"/>
      <c r="Y29" s="1039"/>
      <c r="Z29" s="1039"/>
      <c r="AA29" s="1039">
        <v>57</v>
      </c>
      <c r="AB29" s="1039"/>
      <c r="AC29" s="1039"/>
      <c r="AD29" s="1039"/>
      <c r="AE29" s="1040"/>
      <c r="AF29" s="1035">
        <v>57</v>
      </c>
      <c r="AG29" s="1036"/>
      <c r="AH29" s="1036"/>
      <c r="AI29" s="1036"/>
      <c r="AJ29" s="1037"/>
      <c r="AK29" s="980">
        <v>314</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267</v>
      </c>
      <c r="R30" s="1039"/>
      <c r="S30" s="1039"/>
      <c r="T30" s="1039"/>
      <c r="U30" s="1039"/>
      <c r="V30" s="1039">
        <v>266</v>
      </c>
      <c r="W30" s="1039"/>
      <c r="X30" s="1039"/>
      <c r="Y30" s="1039"/>
      <c r="Z30" s="1039"/>
      <c r="AA30" s="1039">
        <v>1</v>
      </c>
      <c r="AB30" s="1039"/>
      <c r="AC30" s="1039"/>
      <c r="AD30" s="1039"/>
      <c r="AE30" s="1040"/>
      <c r="AF30" s="1035">
        <v>1</v>
      </c>
      <c r="AG30" s="1036"/>
      <c r="AH30" s="1036"/>
      <c r="AI30" s="1036"/>
      <c r="AJ30" s="1037"/>
      <c r="AK30" s="980">
        <v>69</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10</v>
      </c>
      <c r="R31" s="1039"/>
      <c r="S31" s="1039"/>
      <c r="T31" s="1039"/>
      <c r="U31" s="1039"/>
      <c r="V31" s="1039">
        <v>10</v>
      </c>
      <c r="W31" s="1039"/>
      <c r="X31" s="1039"/>
      <c r="Y31" s="1039"/>
      <c r="Z31" s="1039"/>
      <c r="AA31" s="1039">
        <v>0</v>
      </c>
      <c r="AB31" s="1039"/>
      <c r="AC31" s="1039"/>
      <c r="AD31" s="1039"/>
      <c r="AE31" s="1040"/>
      <c r="AF31" s="1035" t="s">
        <v>122</v>
      </c>
      <c r="AG31" s="1036"/>
      <c r="AH31" s="1036"/>
      <c r="AI31" s="1036"/>
      <c r="AJ31" s="1037"/>
      <c r="AK31" s="980" t="s">
        <v>561</v>
      </c>
      <c r="AL31" s="971"/>
      <c r="AM31" s="971"/>
      <c r="AN31" s="971"/>
      <c r="AO31" s="971"/>
      <c r="AP31" s="971" t="s">
        <v>552</v>
      </c>
      <c r="AQ31" s="971"/>
      <c r="AR31" s="971"/>
      <c r="AS31" s="971"/>
      <c r="AT31" s="971"/>
      <c r="AU31" s="971" t="s">
        <v>552</v>
      </c>
      <c r="AV31" s="971"/>
      <c r="AW31" s="971"/>
      <c r="AX31" s="971"/>
      <c r="AY31" s="971"/>
      <c r="AZ31" s="1041" t="s">
        <v>552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529</v>
      </c>
      <c r="R32" s="1039"/>
      <c r="S32" s="1039"/>
      <c r="T32" s="1039"/>
      <c r="U32" s="1039"/>
      <c r="V32" s="1039">
        <v>527</v>
      </c>
      <c r="W32" s="1039"/>
      <c r="X32" s="1039"/>
      <c r="Y32" s="1039"/>
      <c r="Z32" s="1039"/>
      <c r="AA32" s="1039">
        <v>2</v>
      </c>
      <c r="AB32" s="1039"/>
      <c r="AC32" s="1039"/>
      <c r="AD32" s="1039"/>
      <c r="AE32" s="1040"/>
      <c r="AF32" s="1035">
        <v>1121</v>
      </c>
      <c r="AG32" s="1036"/>
      <c r="AH32" s="1036"/>
      <c r="AI32" s="1036"/>
      <c r="AJ32" s="1037"/>
      <c r="AK32" s="980">
        <v>3</v>
      </c>
      <c r="AL32" s="971"/>
      <c r="AM32" s="971"/>
      <c r="AN32" s="971"/>
      <c r="AO32" s="971"/>
      <c r="AP32" s="971">
        <v>1946</v>
      </c>
      <c r="AQ32" s="971"/>
      <c r="AR32" s="971"/>
      <c r="AS32" s="971"/>
      <c r="AT32" s="971"/>
      <c r="AU32" s="971" t="s">
        <v>561</v>
      </c>
      <c r="AV32" s="971"/>
      <c r="AW32" s="971"/>
      <c r="AX32" s="971"/>
      <c r="AY32" s="971"/>
      <c r="AZ32" s="1041" t="s">
        <v>561</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1028</v>
      </c>
      <c r="R33" s="1039"/>
      <c r="S33" s="1039"/>
      <c r="T33" s="1039"/>
      <c r="U33" s="1039"/>
      <c r="V33" s="1039">
        <v>966</v>
      </c>
      <c r="W33" s="1039"/>
      <c r="X33" s="1039"/>
      <c r="Y33" s="1039"/>
      <c r="Z33" s="1039"/>
      <c r="AA33" s="1039">
        <v>62</v>
      </c>
      <c r="AB33" s="1039"/>
      <c r="AC33" s="1039"/>
      <c r="AD33" s="1039"/>
      <c r="AE33" s="1040"/>
      <c r="AF33" s="1035">
        <v>93</v>
      </c>
      <c r="AG33" s="1036"/>
      <c r="AH33" s="1036"/>
      <c r="AI33" s="1036"/>
      <c r="AJ33" s="1037"/>
      <c r="AK33" s="980">
        <v>356</v>
      </c>
      <c r="AL33" s="971"/>
      <c r="AM33" s="971"/>
      <c r="AN33" s="971"/>
      <c r="AO33" s="971"/>
      <c r="AP33" s="971">
        <v>3446</v>
      </c>
      <c r="AQ33" s="971"/>
      <c r="AR33" s="971"/>
      <c r="AS33" s="971"/>
      <c r="AT33" s="971"/>
      <c r="AU33" s="971">
        <v>2781</v>
      </c>
      <c r="AV33" s="971"/>
      <c r="AW33" s="971"/>
      <c r="AX33" s="971"/>
      <c r="AY33" s="971"/>
      <c r="AZ33" s="1041" t="s">
        <v>562</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130</v>
      </c>
      <c r="R34" s="1039"/>
      <c r="S34" s="1039"/>
      <c r="T34" s="1039"/>
      <c r="U34" s="1039"/>
      <c r="V34" s="1039">
        <v>120</v>
      </c>
      <c r="W34" s="1039"/>
      <c r="X34" s="1039"/>
      <c r="Y34" s="1039"/>
      <c r="Z34" s="1039"/>
      <c r="AA34" s="1039">
        <v>10</v>
      </c>
      <c r="AB34" s="1039"/>
      <c r="AC34" s="1039"/>
      <c r="AD34" s="1039"/>
      <c r="AE34" s="1040"/>
      <c r="AF34" s="1035">
        <v>10</v>
      </c>
      <c r="AG34" s="1036"/>
      <c r="AH34" s="1036"/>
      <c r="AI34" s="1036"/>
      <c r="AJ34" s="1037"/>
      <c r="AK34" s="980" t="s">
        <v>562</v>
      </c>
      <c r="AL34" s="971"/>
      <c r="AM34" s="971"/>
      <c r="AN34" s="971"/>
      <c r="AO34" s="971"/>
      <c r="AP34" s="971">
        <v>24</v>
      </c>
      <c r="AQ34" s="971"/>
      <c r="AR34" s="971"/>
      <c r="AS34" s="971"/>
      <c r="AT34" s="971"/>
      <c r="AU34" s="971" t="s">
        <v>562</v>
      </c>
      <c r="AV34" s="971"/>
      <c r="AW34" s="971"/>
      <c r="AX34" s="971"/>
      <c r="AY34" s="971"/>
      <c r="AZ34" s="1041" t="s">
        <v>562</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1300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2741</v>
      </c>
      <c r="R68" s="982"/>
      <c r="S68" s="982"/>
      <c r="T68" s="982"/>
      <c r="U68" s="982"/>
      <c r="V68" s="982">
        <v>2668</v>
      </c>
      <c r="W68" s="982"/>
      <c r="X68" s="982"/>
      <c r="Y68" s="982"/>
      <c r="Z68" s="982"/>
      <c r="AA68" s="982">
        <v>72</v>
      </c>
      <c r="AB68" s="982"/>
      <c r="AC68" s="982"/>
      <c r="AD68" s="982"/>
      <c r="AE68" s="982"/>
      <c r="AF68" s="982">
        <v>72</v>
      </c>
      <c r="AG68" s="982"/>
      <c r="AH68" s="982"/>
      <c r="AI68" s="982"/>
      <c r="AJ68" s="982"/>
      <c r="AK68" s="982">
        <v>142</v>
      </c>
      <c r="AL68" s="982"/>
      <c r="AM68" s="982"/>
      <c r="AN68" s="982"/>
      <c r="AO68" s="982"/>
      <c r="AP68" s="982">
        <v>1938</v>
      </c>
      <c r="AQ68" s="982"/>
      <c r="AR68" s="982"/>
      <c r="AS68" s="982"/>
      <c r="AT68" s="982"/>
      <c r="AU68" s="982" t="s">
        <v>562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1173</v>
      </c>
      <c r="R69" s="971"/>
      <c r="S69" s="971"/>
      <c r="T69" s="971"/>
      <c r="U69" s="971"/>
      <c r="V69" s="971">
        <v>1151</v>
      </c>
      <c r="W69" s="971"/>
      <c r="X69" s="971"/>
      <c r="Y69" s="971"/>
      <c r="Z69" s="971"/>
      <c r="AA69" s="971">
        <v>21</v>
      </c>
      <c r="AB69" s="971"/>
      <c r="AC69" s="971"/>
      <c r="AD69" s="971"/>
      <c r="AE69" s="971"/>
      <c r="AF69" s="971">
        <v>21</v>
      </c>
      <c r="AG69" s="971"/>
      <c r="AH69" s="971"/>
      <c r="AI69" s="971"/>
      <c r="AJ69" s="971"/>
      <c r="AK69" s="971" t="s">
        <v>552</v>
      </c>
      <c r="AL69" s="971"/>
      <c r="AM69" s="971"/>
      <c r="AN69" s="971"/>
      <c r="AO69" s="971"/>
      <c r="AP69" s="971" t="s">
        <v>552</v>
      </c>
      <c r="AQ69" s="971"/>
      <c r="AR69" s="971"/>
      <c r="AS69" s="971"/>
      <c r="AT69" s="971"/>
      <c r="AU69" s="971" t="s">
        <v>562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967</v>
      </c>
      <c r="R70" s="971"/>
      <c r="S70" s="971"/>
      <c r="T70" s="971"/>
      <c r="U70" s="971"/>
      <c r="V70" s="971">
        <v>732</v>
      </c>
      <c r="W70" s="971"/>
      <c r="X70" s="971"/>
      <c r="Y70" s="971"/>
      <c r="Z70" s="971"/>
      <c r="AA70" s="971">
        <v>236</v>
      </c>
      <c r="AB70" s="971"/>
      <c r="AC70" s="971"/>
      <c r="AD70" s="971"/>
      <c r="AE70" s="971"/>
      <c r="AF70" s="971">
        <v>236</v>
      </c>
      <c r="AG70" s="971"/>
      <c r="AH70" s="971"/>
      <c r="AI70" s="971"/>
      <c r="AJ70" s="971"/>
      <c r="AK70" s="971">
        <v>510</v>
      </c>
      <c r="AL70" s="971"/>
      <c r="AM70" s="971"/>
      <c r="AN70" s="971"/>
      <c r="AO70" s="971"/>
      <c r="AP70" s="971" t="s">
        <v>552</v>
      </c>
      <c r="AQ70" s="971"/>
      <c r="AR70" s="971"/>
      <c r="AS70" s="971"/>
      <c r="AT70" s="971"/>
      <c r="AU70" s="971" t="s">
        <v>562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2</v>
      </c>
      <c r="R71" s="971"/>
      <c r="S71" s="971"/>
      <c r="T71" s="971"/>
      <c r="U71" s="971"/>
      <c r="V71" s="971">
        <v>1</v>
      </c>
      <c r="W71" s="971"/>
      <c r="X71" s="971"/>
      <c r="Y71" s="971"/>
      <c r="Z71" s="971"/>
      <c r="AA71" s="971">
        <v>0</v>
      </c>
      <c r="AB71" s="971"/>
      <c r="AC71" s="971"/>
      <c r="AD71" s="971"/>
      <c r="AE71" s="971"/>
      <c r="AF71" s="971">
        <v>0</v>
      </c>
      <c r="AG71" s="971"/>
      <c r="AH71" s="971"/>
      <c r="AI71" s="971"/>
      <c r="AJ71" s="971"/>
      <c r="AK71" s="971" t="s">
        <v>552</v>
      </c>
      <c r="AL71" s="971"/>
      <c r="AM71" s="971"/>
      <c r="AN71" s="971"/>
      <c r="AO71" s="971"/>
      <c r="AP71" s="971" t="s">
        <v>552</v>
      </c>
      <c r="AQ71" s="971"/>
      <c r="AR71" s="971"/>
      <c r="AS71" s="971"/>
      <c r="AT71" s="971"/>
      <c r="AU71" s="971" t="s">
        <v>562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10670</v>
      </c>
      <c r="R72" s="971"/>
      <c r="S72" s="971"/>
      <c r="T72" s="971"/>
      <c r="U72" s="971"/>
      <c r="V72" s="971">
        <v>10603</v>
      </c>
      <c r="W72" s="971"/>
      <c r="X72" s="971"/>
      <c r="Y72" s="971"/>
      <c r="Z72" s="971"/>
      <c r="AA72" s="971">
        <v>67</v>
      </c>
      <c r="AB72" s="971"/>
      <c r="AC72" s="971"/>
      <c r="AD72" s="971"/>
      <c r="AE72" s="971"/>
      <c r="AF72" s="971">
        <v>67</v>
      </c>
      <c r="AG72" s="971"/>
      <c r="AH72" s="971"/>
      <c r="AI72" s="971"/>
      <c r="AJ72" s="971"/>
      <c r="AK72" s="971" t="s">
        <v>552</v>
      </c>
      <c r="AL72" s="971"/>
      <c r="AM72" s="971"/>
      <c r="AN72" s="971"/>
      <c r="AO72" s="971"/>
      <c r="AP72" s="971" t="s">
        <v>552</v>
      </c>
      <c r="AQ72" s="971"/>
      <c r="AR72" s="971"/>
      <c r="AS72" s="971"/>
      <c r="AT72" s="971"/>
      <c r="AU72" s="971" t="s">
        <v>562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860</v>
      </c>
      <c r="R73" s="971"/>
      <c r="S73" s="971"/>
      <c r="T73" s="971"/>
      <c r="U73" s="971"/>
      <c r="V73" s="971">
        <v>858</v>
      </c>
      <c r="W73" s="971"/>
      <c r="X73" s="971"/>
      <c r="Y73" s="971"/>
      <c r="Z73" s="971"/>
      <c r="AA73" s="971">
        <v>2</v>
      </c>
      <c r="AB73" s="971"/>
      <c r="AC73" s="971"/>
      <c r="AD73" s="971"/>
      <c r="AE73" s="971"/>
      <c r="AF73" s="971">
        <v>2</v>
      </c>
      <c r="AG73" s="971"/>
      <c r="AH73" s="971"/>
      <c r="AI73" s="971"/>
      <c r="AJ73" s="971"/>
      <c r="AK73" s="971">
        <v>2</v>
      </c>
      <c r="AL73" s="971"/>
      <c r="AM73" s="971"/>
      <c r="AN73" s="971"/>
      <c r="AO73" s="971"/>
      <c r="AP73" s="971" t="s">
        <v>552</v>
      </c>
      <c r="AQ73" s="971"/>
      <c r="AR73" s="971"/>
      <c r="AS73" s="971"/>
      <c r="AT73" s="971"/>
      <c r="AU73" s="971" t="s">
        <v>562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243</v>
      </c>
      <c r="R74" s="971"/>
      <c r="S74" s="971"/>
      <c r="T74" s="971"/>
      <c r="U74" s="971"/>
      <c r="V74" s="971">
        <v>238</v>
      </c>
      <c r="W74" s="971"/>
      <c r="X74" s="971"/>
      <c r="Y74" s="971"/>
      <c r="Z74" s="971"/>
      <c r="AA74" s="971">
        <v>5</v>
      </c>
      <c r="AB74" s="971"/>
      <c r="AC74" s="971"/>
      <c r="AD74" s="971"/>
      <c r="AE74" s="971"/>
      <c r="AF74" s="971">
        <v>5</v>
      </c>
      <c r="AG74" s="971"/>
      <c r="AH74" s="971"/>
      <c r="AI74" s="971"/>
      <c r="AJ74" s="971"/>
      <c r="AK74" s="971">
        <v>3</v>
      </c>
      <c r="AL74" s="971"/>
      <c r="AM74" s="971"/>
      <c r="AN74" s="971"/>
      <c r="AO74" s="971"/>
      <c r="AP74" s="971" t="s">
        <v>552</v>
      </c>
      <c r="AQ74" s="971"/>
      <c r="AR74" s="971"/>
      <c r="AS74" s="971"/>
      <c r="AT74" s="971"/>
      <c r="AU74" s="971" t="s">
        <v>562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533142</v>
      </c>
      <c r="AB110" s="889"/>
      <c r="AC110" s="889"/>
      <c r="AD110" s="889"/>
      <c r="AE110" s="890"/>
      <c r="AF110" s="891">
        <v>530473</v>
      </c>
      <c r="AG110" s="889"/>
      <c r="AH110" s="889"/>
      <c r="AI110" s="889"/>
      <c r="AJ110" s="890"/>
      <c r="AK110" s="891">
        <v>508812</v>
      </c>
      <c r="AL110" s="889"/>
      <c r="AM110" s="889"/>
      <c r="AN110" s="889"/>
      <c r="AO110" s="890"/>
      <c r="AP110" s="892">
        <v>13.4</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4920940</v>
      </c>
      <c r="BR110" s="842"/>
      <c r="BS110" s="842"/>
      <c r="BT110" s="842"/>
      <c r="BU110" s="842"/>
      <c r="BV110" s="842">
        <v>4903849</v>
      </c>
      <c r="BW110" s="842"/>
      <c r="BX110" s="842"/>
      <c r="BY110" s="842"/>
      <c r="BZ110" s="842"/>
      <c r="CA110" s="842">
        <v>4734888</v>
      </c>
      <c r="CB110" s="842"/>
      <c r="CC110" s="842"/>
      <c r="CD110" s="842"/>
      <c r="CE110" s="842"/>
      <c r="CF110" s="866">
        <v>124.5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2758079</v>
      </c>
      <c r="BR112" s="817"/>
      <c r="BS112" s="817"/>
      <c r="BT112" s="817"/>
      <c r="BU112" s="817"/>
      <c r="BV112" s="817">
        <v>2800524</v>
      </c>
      <c r="BW112" s="817"/>
      <c r="BX112" s="817"/>
      <c r="BY112" s="817"/>
      <c r="BZ112" s="817"/>
      <c r="CA112" s="817">
        <v>2780917</v>
      </c>
      <c r="CB112" s="817"/>
      <c r="CC112" s="817"/>
      <c r="CD112" s="817"/>
      <c r="CE112" s="817"/>
      <c r="CF112" s="875">
        <v>73.099999999999994</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253951</v>
      </c>
      <c r="AB113" s="919"/>
      <c r="AC113" s="919"/>
      <c r="AD113" s="919"/>
      <c r="AE113" s="920"/>
      <c r="AF113" s="921">
        <v>247855</v>
      </c>
      <c r="AG113" s="919"/>
      <c r="AH113" s="919"/>
      <c r="AI113" s="919"/>
      <c r="AJ113" s="920"/>
      <c r="AK113" s="921">
        <v>174306</v>
      </c>
      <c r="AL113" s="919"/>
      <c r="AM113" s="919"/>
      <c r="AN113" s="919"/>
      <c r="AO113" s="920"/>
      <c r="AP113" s="922">
        <v>4.5999999999999996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212802</v>
      </c>
      <c r="BR113" s="817"/>
      <c r="BS113" s="817"/>
      <c r="BT113" s="817"/>
      <c r="BU113" s="817"/>
      <c r="BV113" s="817">
        <v>187968</v>
      </c>
      <c r="BW113" s="817"/>
      <c r="BX113" s="817"/>
      <c r="BY113" s="817"/>
      <c r="BZ113" s="817"/>
      <c r="CA113" s="817">
        <v>176397</v>
      </c>
      <c r="CB113" s="817"/>
      <c r="CC113" s="817"/>
      <c r="CD113" s="817"/>
      <c r="CE113" s="817"/>
      <c r="CF113" s="875">
        <v>4.5999999999999996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16793</v>
      </c>
      <c r="AB114" s="780"/>
      <c r="AC114" s="780"/>
      <c r="AD114" s="780"/>
      <c r="AE114" s="781"/>
      <c r="AF114" s="782">
        <v>18605</v>
      </c>
      <c r="AG114" s="780"/>
      <c r="AH114" s="780"/>
      <c r="AI114" s="780"/>
      <c r="AJ114" s="781"/>
      <c r="AK114" s="782">
        <v>18110</v>
      </c>
      <c r="AL114" s="780"/>
      <c r="AM114" s="780"/>
      <c r="AN114" s="780"/>
      <c r="AO114" s="781"/>
      <c r="AP114" s="824">
        <v>0.5</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863714</v>
      </c>
      <c r="BR114" s="817"/>
      <c r="BS114" s="817"/>
      <c r="BT114" s="817"/>
      <c r="BU114" s="817"/>
      <c r="BV114" s="817">
        <v>829912</v>
      </c>
      <c r="BW114" s="817"/>
      <c r="BX114" s="817"/>
      <c r="BY114" s="817"/>
      <c r="BZ114" s="817"/>
      <c r="CA114" s="817">
        <v>835775</v>
      </c>
      <c r="CB114" s="817"/>
      <c r="CC114" s="817"/>
      <c r="CD114" s="817"/>
      <c r="CE114" s="817"/>
      <c r="CF114" s="875">
        <v>22</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20</v>
      </c>
      <c r="AB115" s="919"/>
      <c r="AC115" s="919"/>
      <c r="AD115" s="919"/>
      <c r="AE115" s="920"/>
      <c r="AF115" s="921">
        <v>3</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803906</v>
      </c>
      <c r="AB117" s="903"/>
      <c r="AC117" s="903"/>
      <c r="AD117" s="903"/>
      <c r="AE117" s="904"/>
      <c r="AF117" s="905">
        <v>796936</v>
      </c>
      <c r="AG117" s="903"/>
      <c r="AH117" s="903"/>
      <c r="AI117" s="903"/>
      <c r="AJ117" s="904"/>
      <c r="AK117" s="905">
        <v>701228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8755535</v>
      </c>
      <c r="BR119" s="845"/>
      <c r="BS119" s="845"/>
      <c r="BT119" s="845"/>
      <c r="BU119" s="845"/>
      <c r="BV119" s="845">
        <v>8722253</v>
      </c>
      <c r="BW119" s="845"/>
      <c r="BX119" s="845"/>
      <c r="BY119" s="845"/>
      <c r="BZ119" s="845"/>
      <c r="CA119" s="845">
        <v>8527977</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3572132</v>
      </c>
      <c r="BR120" s="842"/>
      <c r="BS120" s="842"/>
      <c r="BT120" s="842"/>
      <c r="BU120" s="842"/>
      <c r="BV120" s="842">
        <v>3436693</v>
      </c>
      <c r="BW120" s="842"/>
      <c r="BX120" s="842"/>
      <c r="BY120" s="842"/>
      <c r="BZ120" s="842"/>
      <c r="CA120" s="842">
        <v>2979101</v>
      </c>
      <c r="CB120" s="842"/>
      <c r="CC120" s="842"/>
      <c r="CD120" s="842"/>
      <c r="CE120" s="842"/>
      <c r="CF120" s="866">
        <v>78.400000000000006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2800524</v>
      </c>
      <c r="DM120" s="842"/>
      <c r="DN120" s="842"/>
      <c r="DO120" s="842"/>
      <c r="DP120" s="842"/>
      <c r="DQ120" s="842">
        <v>2780917</v>
      </c>
      <c r="DR120" s="842"/>
      <c r="DS120" s="842"/>
      <c r="DT120" s="842"/>
      <c r="DU120" s="842"/>
      <c r="DV120" s="843">
        <v>73.099999999999994</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502022</v>
      </c>
      <c r="BR121" s="817"/>
      <c r="BS121" s="817"/>
      <c r="BT121" s="817"/>
      <c r="BU121" s="817"/>
      <c r="BV121" s="817">
        <v>606782</v>
      </c>
      <c r="BW121" s="817"/>
      <c r="BX121" s="817"/>
      <c r="BY121" s="817"/>
      <c r="BZ121" s="817"/>
      <c r="CA121" s="817">
        <v>689269</v>
      </c>
      <c r="CB121" s="817"/>
      <c r="CC121" s="817"/>
      <c r="CD121" s="817"/>
      <c r="CE121" s="817"/>
      <c r="CF121" s="875">
        <v>18.100000000000001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4781610</v>
      </c>
      <c r="BR122" s="845"/>
      <c r="BS122" s="845"/>
      <c r="BT122" s="845"/>
      <c r="BU122" s="845"/>
      <c r="BV122" s="845">
        <v>4755268</v>
      </c>
      <c r="BW122" s="845"/>
      <c r="BX122" s="845"/>
      <c r="BY122" s="845"/>
      <c r="BZ122" s="845"/>
      <c r="CA122" s="845">
        <v>4604098</v>
      </c>
      <c r="CB122" s="845"/>
      <c r="CC122" s="845"/>
      <c r="CD122" s="845"/>
      <c r="CE122" s="845"/>
      <c r="CF122" s="846">
        <v>121.1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8855764</v>
      </c>
      <c r="BR123" s="833"/>
      <c r="BS123" s="833"/>
      <c r="BT123" s="833"/>
      <c r="BU123" s="833"/>
      <c r="BV123" s="833">
        <v>8798743</v>
      </c>
      <c r="BW123" s="833"/>
      <c r="BX123" s="833"/>
      <c r="BY123" s="833"/>
      <c r="BZ123" s="833"/>
      <c r="CA123" s="833">
        <v>8272468</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6.7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2758079</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20</v>
      </c>
      <c r="AB127" s="780"/>
      <c r="AC127" s="780"/>
      <c r="AD127" s="780"/>
      <c r="AE127" s="781"/>
      <c r="AF127" s="782">
        <v>3</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48319</v>
      </c>
      <c r="AB128" s="801"/>
      <c r="AC128" s="801"/>
      <c r="AD128" s="801"/>
      <c r="AE128" s="802"/>
      <c r="AF128" s="803">
        <v>49790</v>
      </c>
      <c r="AG128" s="801"/>
      <c r="AH128" s="801"/>
      <c r="AI128" s="801"/>
      <c r="AJ128" s="802"/>
      <c r="AK128" s="803">
        <v>45860</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4203387</v>
      </c>
      <c r="AB129" s="780"/>
      <c r="AC129" s="780"/>
      <c r="AD129" s="780"/>
      <c r="AE129" s="781"/>
      <c r="AF129" s="782">
        <v>4159508</v>
      </c>
      <c r="AG129" s="780"/>
      <c r="AH129" s="780"/>
      <c r="AI129" s="780"/>
      <c r="AJ129" s="781"/>
      <c r="AK129" s="782">
        <v>4190050</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456583</v>
      </c>
      <c r="AB130" s="780"/>
      <c r="AC130" s="780"/>
      <c r="AD130" s="780"/>
      <c r="AE130" s="781"/>
      <c r="AF130" s="782">
        <v>453348</v>
      </c>
      <c r="AG130" s="780"/>
      <c r="AH130" s="780"/>
      <c r="AI130" s="780"/>
      <c r="AJ130" s="781"/>
      <c r="AK130" s="782">
        <v>387772</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3746804</v>
      </c>
      <c r="AB131" s="764"/>
      <c r="AC131" s="764"/>
      <c r="AD131" s="764"/>
      <c r="AE131" s="765"/>
      <c r="AF131" s="766">
        <v>3706160</v>
      </c>
      <c r="AG131" s="764"/>
      <c r="AH131" s="764"/>
      <c r="AI131" s="764"/>
      <c r="AJ131" s="765"/>
      <c r="AK131" s="766">
        <v>3802278</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6.7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7.9802412939999998</v>
      </c>
      <c r="AB132" s="745"/>
      <c r="AC132" s="745"/>
      <c r="AD132" s="745"/>
      <c r="AE132" s="746"/>
      <c r="AF132" s="747">
        <v>7.9272886219999998</v>
      </c>
      <c r="AG132" s="745"/>
      <c r="AH132" s="745"/>
      <c r="AI132" s="745"/>
      <c r="AJ132" s="746"/>
      <c r="AK132" s="747">
        <v>7.0377810350000001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6.8</v>
      </c>
      <c r="AB133" s="724"/>
      <c r="AC133" s="724"/>
      <c r="AD133" s="724"/>
      <c r="AE133" s="725"/>
      <c r="AF133" s="723">
        <v>7.5</v>
      </c>
      <c r="AG133" s="724"/>
      <c r="AH133" s="724"/>
      <c r="AI133" s="724"/>
      <c r="AJ133" s="725"/>
      <c r="AK133" s="723">
        <v>7.6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SV70IywP1JjEiw0Et0mAlhPEMa0Esp00Y6wVey6AGfoB2DC0IqRpMXiL9XLmihLAHMg7IYcMO7NOasViRqvCQ==" saltValue="v7gNwyOua14O5x7mpRqK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ZCCJYQ2U3b3DQV6KrahHP0ocvh8WpyRVeO4hlCqCqBTHTWh1QT+deR7Cyrx3Ut/dEiKLcp7mWCHgTi8HP1XSw==" saltValue="ne/+WSoRnaQEYxpgrnyZ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SepdpKCwTA/tVAhS1momH9NGwuxdxuf84I4LRu78P6nUhNtXDfLfGfoJKzE106LyOYnmMYm31Ja+GqAUixDQ==" saltValue="RBKjTGmpmcE3fP2BmvK8G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1281210</v>
      </c>
      <c r="AP9" s="269">
        <v>99434</v>
      </c>
      <c r="AQ9" s="270">
        <v>120794</v>
      </c>
      <c r="AR9" s="271">
        <v>-17.7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185178</v>
      </c>
      <c r="AP10" s="272">
        <v>14372</v>
      </c>
      <c r="AQ10" s="273">
        <v>16294</v>
      </c>
      <c r="AR10" s="274">
        <v>-11.8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25750</v>
      </c>
      <c r="AP11" s="272">
        <v>1998</v>
      </c>
      <c r="AQ11" s="273">
        <v>1928</v>
      </c>
      <c r="AR11" s="274">
        <v>3.6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20</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62857</v>
      </c>
      <c r="AP13" s="272">
        <v>4878</v>
      </c>
      <c r="AQ13" s="273">
        <v>4630</v>
      </c>
      <c r="AR13" s="274">
        <v>5.4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73911</v>
      </c>
      <c r="AP14" s="272">
        <v>5736</v>
      </c>
      <c r="AQ14" s="273">
        <v>2459</v>
      </c>
      <c r="AR14" s="274">
        <v>133.30000000000001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-89368</v>
      </c>
      <c r="AP15" s="272">
        <v>-6936</v>
      </c>
      <c r="AQ15" s="273">
        <v>-7108</v>
      </c>
      <c r="AR15" s="274">
        <v>-2.4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1539538</v>
      </c>
      <c r="AP16" s="272">
        <v>119483</v>
      </c>
      <c r="AQ16" s="273">
        <v>139017</v>
      </c>
      <c r="AR16" s="274">
        <v>-14.1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11.33</v>
      </c>
      <c r="AP21" s="286">
        <v>11.1</v>
      </c>
      <c r="AQ21" s="287">
        <v>0.23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94.9</v>
      </c>
      <c r="AP22" s="291">
        <v>96.5</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508812</v>
      </c>
      <c r="AP32" s="300">
        <v>39489</v>
      </c>
      <c r="AQ32" s="301">
        <v>62408</v>
      </c>
      <c r="AR32" s="302">
        <v>-36.700000000000003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4</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174306</v>
      </c>
      <c r="AP35" s="300">
        <v>13528</v>
      </c>
      <c r="AQ35" s="301">
        <v>14219</v>
      </c>
      <c r="AR35" s="302">
        <v>-4.9000000000000004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18110</v>
      </c>
      <c r="AP36" s="300">
        <v>1406</v>
      </c>
      <c r="AQ36" s="301">
        <v>4004</v>
      </c>
      <c r="AR36" s="302">
        <v>-64.900000000000006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309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4</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-45860</v>
      </c>
      <c r="AP39" s="300">
        <v>-3559</v>
      </c>
      <c r="AQ39" s="301">
        <v>-2554</v>
      </c>
      <c r="AR39" s="302">
        <v>39.4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-387772</v>
      </c>
      <c r="AP40" s="300">
        <v>-30095</v>
      </c>
      <c r="AQ40" s="301">
        <v>-52280</v>
      </c>
      <c r="AR40" s="302">
        <v>-42.4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267596</v>
      </c>
      <c r="AP41" s="300">
        <v>20768</v>
      </c>
      <c r="AQ41" s="301">
        <v>26115</v>
      </c>
      <c r="AR41" s="302">
        <v>-20.5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2001626</v>
      </c>
      <c r="AN51" s="322">
        <v>146339</v>
      </c>
      <c r="AO51" s="323">
        <v>4</v>
      </c>
      <c r="AP51" s="324">
        <v>117234</v>
      </c>
      <c r="AQ51" s="325">
        <v>13.4</v>
      </c>
      <c r="AR51" s="326">
        <v>-9.4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169965</v>
      </c>
      <c r="AN52" s="330">
        <v>12426</v>
      </c>
      <c r="AO52" s="331">
        <v>43.2</v>
      </c>
      <c r="AP52" s="332">
        <v>59796</v>
      </c>
      <c r="AQ52" s="333">
        <v>16.600000000000001</v>
      </c>
      <c r="AR52" s="334">
        <v>26.6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445803</v>
      </c>
      <c r="AN53" s="322">
        <v>33018</v>
      </c>
      <c r="AO53" s="323">
        <v>-77.400000000000006</v>
      </c>
      <c r="AP53" s="324">
        <v>97758</v>
      </c>
      <c r="AQ53" s="325">
        <v>-16.600000000000001</v>
      </c>
      <c r="AR53" s="326">
        <v>-60.8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200599</v>
      </c>
      <c r="AN54" s="330">
        <v>14857</v>
      </c>
      <c r="AO54" s="331">
        <v>19.600000000000001</v>
      </c>
      <c r="AP54" s="332">
        <v>45946</v>
      </c>
      <c r="AQ54" s="333">
        <v>-23.2</v>
      </c>
      <c r="AR54" s="334">
        <v>42.8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438149</v>
      </c>
      <c r="AN55" s="322">
        <v>32892</v>
      </c>
      <c r="AO55" s="323">
        <v>-0.4</v>
      </c>
      <c r="AP55" s="324">
        <v>91338</v>
      </c>
      <c r="AQ55" s="325">
        <v>-6.6</v>
      </c>
      <c r="AR55" s="326">
        <v>6.2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179254</v>
      </c>
      <c r="AN56" s="330">
        <v>13456</v>
      </c>
      <c r="AO56" s="331">
        <v>-9.4</v>
      </c>
      <c r="AP56" s="332">
        <v>43989</v>
      </c>
      <c r="AQ56" s="333">
        <v>-4.3</v>
      </c>
      <c r="AR56" s="334">
        <v>-5.0999999999999996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593540</v>
      </c>
      <c r="AN57" s="322">
        <v>45360</v>
      </c>
      <c r="AO57" s="323">
        <v>37.9</v>
      </c>
      <c r="AP57" s="324">
        <v>103975</v>
      </c>
      <c r="AQ57" s="325">
        <v>13.8</v>
      </c>
      <c r="AR57" s="326">
        <v>24.1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482124</v>
      </c>
      <c r="AN58" s="330">
        <v>36846</v>
      </c>
      <c r="AO58" s="331">
        <v>173.8</v>
      </c>
      <c r="AP58" s="332">
        <v>52698</v>
      </c>
      <c r="AQ58" s="333">
        <v>19.8</v>
      </c>
      <c r="AR58" s="334">
        <v>154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503985</v>
      </c>
      <c r="AN59" s="322">
        <v>39114</v>
      </c>
      <c r="AO59" s="323">
        <v>-13.8</v>
      </c>
      <c r="AP59" s="324">
        <v>112678</v>
      </c>
      <c r="AQ59" s="325">
        <v>8.4</v>
      </c>
      <c r="AR59" s="326">
        <v>-22.2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271683</v>
      </c>
      <c r="AN60" s="330">
        <v>21085</v>
      </c>
      <c r="AO60" s="331">
        <v>-42.8</v>
      </c>
      <c r="AP60" s="332">
        <v>55165</v>
      </c>
      <c r="AQ60" s="333">
        <v>4.7</v>
      </c>
      <c r="AR60" s="334">
        <v>-47.5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796621</v>
      </c>
      <c r="AN61" s="337">
        <v>59345</v>
      </c>
      <c r="AO61" s="338">
        <v>-9.9</v>
      </c>
      <c r="AP61" s="339">
        <v>104597</v>
      </c>
      <c r="AQ61" s="340">
        <v>2.5</v>
      </c>
      <c r="AR61" s="326">
        <v>-12.4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260725</v>
      </c>
      <c r="AN62" s="330">
        <v>19734</v>
      </c>
      <c r="AO62" s="331">
        <v>36.9</v>
      </c>
      <c r="AP62" s="332">
        <v>51519</v>
      </c>
      <c r="AQ62" s="333">
        <v>2.7</v>
      </c>
      <c r="AR62" s="334">
        <v>34.200000000000003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iNddYFuJhnHJAvgQvDbR8yAgZJDhlBONLX0Ith6Qfhqn22LgfJsuEhEhpBBqvPtwhJqz1XW1m5XyOjMTM2ZfQ==" saltValue="56zDthzRecEd66WRZ9Ue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cP5lTqx7KddviwlGo0GWdEWjHh5DaIIuGh8uRhocxr9RAFFrpqEyI/zBr058ckCPi8PVsG9Z2Gu8SLtc9QeLkA==" saltValue="+AQ8BnDtSA9WWbTbEnN7H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yByjCFHx04PIMRMyfp6sPoHauITfeHJoCce1+EK5sfDodFElwnWDu/gmuDWoujTYMjz9NUuGYVmwY7NS/Do+Pg==" saltValue="Ra0x0BxzFcwvUXMNyivXT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30.12</v>
      </c>
      <c r="G47" s="12">
        <v>32.799999999999997</v>
      </c>
      <c r="H47" s="12">
        <v>33.01</v>
      </c>
      <c r="I47" s="12">
        <v>29.42</v>
      </c>
      <c r="J47" s="13">
        <v>18.3</v>
      </c>
    </row>
    <row r="48" spans="2:10" ht="57.75" customHeight="1" x14ac:dyDescent="0.15">
      <c r="B48" s="14"/>
      <c r="C48" s="1141" t="s">
        <v>4</v>
      </c>
      <c r="D48" s="1141"/>
      <c r="E48" s="1142"/>
      <c r="F48" s="15">
        <v>9.74</v>
      </c>
      <c r="G48" s="16">
        <v>8.92</v>
      </c>
      <c r="H48" s="16">
        <v>8.81</v>
      </c>
      <c r="I48" s="16">
        <v>4.99</v>
      </c>
      <c r="J48" s="17">
        <v>4.68</v>
      </c>
    </row>
    <row r="49" spans="2:10" ht="57.75" customHeight="1" thickBot="1" x14ac:dyDescent="0.2">
      <c r="B49" s="18"/>
      <c r="C49" s="1143" t="s">
        <v>5</v>
      </c>
      <c r="D49" s="1143"/>
      <c r="E49" s="1144"/>
      <c r="F49" s="19" t="s">
        <v>532</v>
      </c>
      <c r="G49" s="20" t="s">
        <v>533</v>
      </c>
      <c r="H49" s="20" t="s">
        <v>534</v>
      </c>
      <c r="I49" s="20" t="s">
        <v>535</v>
      </c>
      <c r="J49" s="21" t="s">
        <v>536</v>
      </c>
    </row>
    <row r="50" spans="2:10" x14ac:dyDescent="0.15"/>
  </sheetData>
  <sheetProtection algorithmName="SHA-512" hashValue="FWtGNhvP26qaYq9hX2p1F8kKMViehEfG+EWhmupND2baGHoJn3IzZE5CeqfoipFtdDph2CpEHaZHOx2eSwvz/g==" saltValue="ba0jNcVVuLNLZf0gYn5n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2026-03-11T04:48:04Z</cp:lastPrinted>
  <dcterms:created xsi:type="dcterms:W3CDTF">2026-02-23T04:39:01Z</dcterms:created>
  <dcterms:modified xsi:type="dcterms:W3CDTF">2026-03-19T00:30:44Z</dcterms:modified>
  <cp:category/>
</cp:coreProperties>
</file>