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yRjaUH+5xFGvXBQRt+eKRG7EOAy1jLOZphWhCX5Ht9Awv2toOeHq70qokBhnRRQuzFlaZKoDm1ylA15+HF6LjQ==" workbookSaltValue="CNtg6yNMBguaPLMR7He/y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<sst xmlns="http://schemas.openxmlformats.org/spreadsheetml/2006/main" xmlns:r="http://schemas.openxmlformats.org/officeDocument/2006/relationships" count="114" uniqueCount="114">
  <si>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</si>
  <si>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</si>
  <si>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</si>
  <si>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</si>
  <si>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</si>
  <si>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</si>
  <si>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</si>
  <si>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</si>
  <si>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</si>
  <si>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</si>
  <si>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</si>
  <si>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</si>
  <si>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</si>
  <si>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</si>
  <si>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</si>
  <si>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</si>
  <si>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</si>
  <si>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</si>
  <si>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</si>
  <si>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</si>
  <si>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</si>
  <si>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</si>
  <si>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</si>
  <si>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</si>
  <si>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</si>
  <si>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</si>
  <si>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</si>
  <si>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</si>
  <si>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</si>
  <si>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</si>
  <si>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</si>
  <si>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</si>
  <si>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</si>
  <si>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</si>
  <si>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</si>
  <si>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</si>
  <si>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</si>
  <si>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</si>
  <si>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</si>
  <si>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</si>
  <si>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</si>
  <si>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</si>
  <si>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</si>
  <si>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</si>
  <si>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</si>
  <si>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</si>
  <si>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</si>
  <si>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</si>
  <si>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</si>
  <si>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</si>
  <si>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</si>
  <si>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</si>
  <si>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</si>
  <si>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</si>
  <si>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</si>
  <si>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</si>
  <si>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①有形固定資産減価償却率は類似団体平均を下回っているが、これは地方公営企業会計移行時の資産計上方法の影響により、実態よりも数値が低く表れていることが要因となっている。減価償却の進行により今後も上昇していく見込みであることから、施設の状態の的確な把握と計画的な更新投資が必要となる。
②③当該年度時点で耐用年数に達している管きょ等の設備はないものの、今後更新時期を迎えることが見込まれる。ストックマネジメント計画をもとに、点検結果やリスクを踏まえた優先順位付けと、効率的かつ効果的な更新に取り組む。</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</si>
  <si>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</si>
  <si>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</si>
  <si>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</si>
  <si>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</si>
  <si>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</si>
  <si>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</si>
  <si>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</si>
  <si>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</si>
  <si>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</si>
  <si>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</si>
  <si>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</si>
  <si>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</si>
  <si>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</si>
  <si>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</si>
  <si>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</si>
  <si>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</si>
  <si>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</si>
  <si>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</si>
  <si>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</si>
  <si>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</si>
  <si>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</si>
  <si>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</si>
  <si>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</si>
  <si>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</si>
  <si>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</si>
  <si>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</si>
  <si>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</si>
  <si>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</si>
  <si>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</si>
  <si>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</si>
  <si>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</si>
  <si>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</si>
  <si>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</si>
  <si>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</si>
  <si>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</si>
  <si>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</si>
  <si>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</si>
  <si>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</si>
  <si>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</si>
  <si>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宮城県　松島町</t>
  </si>
  <si>
    <t>法適用</t>
  </si>
  <si>
    <t>本町は、単独で終末処理場を有しており、また観光地という特性から、日常的な維持管理に多くの費用を要している。更に、供用開始から30年以上が経過し、今後施設の更新時期を迎えコストが増大することが見込まれているが、社会情勢による物価高騰や人口減少による使用料収入の減少など財源確保の課題もあることから、更なる経営効率化、更新投資の平準化、適正な使用料のあり方について検討する必要がある。</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</si>
  <si>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</si>
  <si>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</si>
  <si>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</si>
  <si>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</si>
  <si>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</si>
  <si>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</si>
  <si>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</si>
  <si>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</si>
  <si>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</si>
  <si>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</si>
  <si>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</si>
  <si>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</si>
  <si>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</si>
  <si>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</si>
  <si>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②⑤経常収支比率は100％以上、累積欠損金は発生していないことから、会計上は黒字を維持しているが、経費回収率は100%未満であり、使用料収入で回収すべき費用を賄えていない状況となっている。一般会計繰入金に依存した経営となっていることから、今後は適正な使用料収入の確保と更なる維持管理費の削減に努めていく必要がある。
③流動比率は流動負債(未払金・企業債償還金)の減少により、前年度に比べ改善されているものの、類似団体平均値を大きく下回っており、短期的な資金余力は大きくない状況である。これは、令和4年度まで法非適用会計であったために現金の蓄積がなかったことに加え、企業債償還金の負担が大きいことが要因となっている。今後の中期的な資金の見通しを把握しつつ、災害・事故対応のために必要な手元資金を確保しながら、資金不足に陥らないよう努める。
④企業債残高対事業規模比率は企業債残高の減少により、前年度に比べ改善されているものの類似団体平均を大きく上回っており、財源の企業債依存率が高い状況となっている。今後、老朽施設の更新等の資本的支出について、更新投資の平準化を図るとともに、使用料・補助金及び繰入金・企業債の財源割合について検討し、将来負担の適正化に努める。
⑤⑥汚水処理原価は汚水処理費(資本費)の減少により、前年度に比べ改善し類似団体平均値を下回っているものの、経費回収率が100％を下回り、一般会計繰入金に依存している状況にある。観光人口に対する排水需要に対応しつつ、引き続き現状の費用構造を分析し、更新投資の効率化や維持管理費の削減等に努め、経営改善を図る。
⑦施設利用率は最大処理水量の増加により、前年度に比べ改善したものの、類似団体平均を下回っており、現状に対し施設規模が過大となっている状況を表している。本町の場合は観光人口の増加による下水処理負荷のピークに対応するための施設規模となっていることも一因であるが、今後は更新時に施設規模の見直し・最適化を図っていく。
⑧水洗化率は水洗便所設置済人口の増加により、前年度に比べ改善し、類似団体平均も上回っている。生活環境の向上や水質保全に加え、観光地として良好な景観・衛生環境を維持する観点からも、水洗化の意義は大きく、引き続き普及促進に努めていく。一方、今後は使用料収入の大きな増収は見込めないことから、費用の抑制と投資の重点化により、持続可能な事業運営を進めていく。</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</si>
</sst>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8"/>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9.e-002</c:v>
                </c:pt>
                <c:pt idx="4">
                  <c:v>0.15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47.37</c:v>
                </c:pt>
                <c:pt idx="4">
                  <c:v>48.41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56.51</c:v>
                </c:pt>
                <c:pt idx="4">
                  <c:v>56.85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94.35</c:v>
                </c:pt>
                <c:pt idx="4">
                  <c:v>95.62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90.62</c:v>
                </c:pt>
                <c:pt idx="4">
                  <c:v>90.79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104.24</c:v>
                </c:pt>
                <c:pt idx="4">
                  <c:v>106.43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106.53</c:v>
                </c:pt>
                <c:pt idx="4">
                  <c:v>105.5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4.34</c:v>
                </c:pt>
                <c:pt idx="4">
                  <c:v>8.61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26.9</c:v>
                </c:pt>
                <c:pt idx="4">
                  <c:v>28.47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2.08</c:v>
                </c:pt>
                <c:pt idx="4">
                  <c:v>1.87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18.41</c:v>
                </c:pt>
                <c:pt idx="4">
                  <c:v>16.91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35.56</c:v>
                </c:pt>
                <c:pt idx="4">
                  <c:v>40.9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74.790000000000006</c:v>
                </c:pt>
                <c:pt idx="4">
                  <c:v>73.930000000000007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1938.68</c:v>
                </c:pt>
                <c:pt idx="4">
                  <c:v>1885.76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767.56</c:v>
                </c:pt>
                <c:pt idx="4">
                  <c:v>795.22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94.35</c:v>
                </c:pt>
                <c:pt idx="4">
                  <c:v>94.75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90.23</c:v>
                </c:pt>
                <c:pt idx="4">
                  <c:v>90.78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156.83000000000001</c:v>
                </c:pt>
                <c:pt idx="4">
                  <c:v>156.61000000000001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170.2</c:v>
                </c:pt>
                <c:pt idx="4">
                  <c:v>170.83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V1" workbookViewId="0">
      <selection activeCell="BS87" sqref="BS87"/>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宮城県　松島町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Cc1</v>
      </c>
      <c r="X8" s="6"/>
      <c r="Y8" s="6"/>
      <c r="Z8" s="6"/>
      <c r="AA8" s="6"/>
      <c r="AB8" s="6"/>
      <c r="AC8" s="6"/>
      <c r="AD8" s="20" t="str">
        <f>データ!$M$6</f>
        <v>非設置</v>
      </c>
      <c r="AE8" s="20"/>
      <c r="AF8" s="20"/>
      <c r="AG8" s="20"/>
      <c r="AH8" s="20"/>
      <c r="AI8" s="20"/>
      <c r="AJ8" s="20"/>
      <c r="AK8" s="3"/>
      <c r="AL8" s="21">
        <f>データ!S6</f>
        <v>12885</v>
      </c>
      <c r="AM8" s="21"/>
      <c r="AN8" s="21"/>
      <c r="AO8" s="21"/>
      <c r="AP8" s="21"/>
      <c r="AQ8" s="21"/>
      <c r="AR8" s="21"/>
      <c r="AS8" s="21"/>
      <c r="AT8" s="7">
        <f>データ!T6</f>
        <v>53.56</v>
      </c>
      <c r="AU8" s="7"/>
      <c r="AV8" s="7"/>
      <c r="AW8" s="7"/>
      <c r="AX8" s="7"/>
      <c r="AY8" s="7"/>
      <c r="AZ8" s="7"/>
      <c r="BA8" s="7"/>
      <c r="BB8" s="7">
        <f>データ!U6</f>
        <v>240.57</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76.58</v>
      </c>
      <c r="J10" s="7"/>
      <c r="K10" s="7"/>
      <c r="L10" s="7"/>
      <c r="M10" s="7"/>
      <c r="N10" s="7"/>
      <c r="O10" s="7"/>
      <c r="P10" s="7">
        <f>データ!P6</f>
        <v>73.489999999999995</v>
      </c>
      <c r="Q10" s="7"/>
      <c r="R10" s="7"/>
      <c r="S10" s="7"/>
      <c r="T10" s="7"/>
      <c r="U10" s="7"/>
      <c r="V10" s="7"/>
      <c r="W10" s="7">
        <f>データ!Q6</f>
        <v>79.27</v>
      </c>
      <c r="X10" s="7"/>
      <c r="Y10" s="7"/>
      <c r="Z10" s="7"/>
      <c r="AA10" s="7"/>
      <c r="AB10" s="7"/>
      <c r="AC10" s="7"/>
      <c r="AD10" s="21">
        <f>データ!R6</f>
        <v>3140</v>
      </c>
      <c r="AE10" s="21"/>
      <c r="AF10" s="21"/>
      <c r="AG10" s="21"/>
      <c r="AH10" s="21"/>
      <c r="AI10" s="21"/>
      <c r="AJ10" s="21"/>
      <c r="AK10" s="2"/>
      <c r="AL10" s="21">
        <f>データ!V6</f>
        <v>9438</v>
      </c>
      <c r="AM10" s="21"/>
      <c r="AN10" s="21"/>
      <c r="AO10" s="21"/>
      <c r="AP10" s="21"/>
      <c r="AQ10" s="21"/>
      <c r="AR10" s="21"/>
      <c r="AS10" s="21"/>
      <c r="AT10" s="7">
        <f>データ!W6</f>
        <v>2.95</v>
      </c>
      <c r="AU10" s="7"/>
      <c r="AV10" s="7"/>
      <c r="AW10" s="7"/>
      <c r="AX10" s="7"/>
      <c r="AY10" s="7"/>
      <c r="AZ10" s="7"/>
      <c r="BA10" s="7"/>
      <c r="BB10" s="7">
        <f>データ!X6</f>
        <v>3199.32</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56</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98</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7o0yMsNb/4BlLOTkdlhtyJkLhnZXFxB0jkHkIoD5e6VO6qEXYnxCuCdxmW9QuX3cPiQDrnH2OCtWz6b+2aIZjg==" saltValue="3PbWTKBW2DQ13Vo3awtxe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60</v>
      </c>
      <c r="D3" s="58" t="s">
        <v>38</v>
      </c>
      <c r="E3" s="58" t="s">
        <v>4</v>
      </c>
      <c r="F3" s="58" t="s">
        <v>3</v>
      </c>
      <c r="G3" s="58" t="s">
        <v>24</v>
      </c>
      <c r="H3" s="64" t="s">
        <v>61</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63</v>
      </c>
      <c r="BG4" s="76"/>
      <c r="BH4" s="76"/>
      <c r="BI4" s="76"/>
      <c r="BJ4" s="76"/>
      <c r="BK4" s="76"/>
      <c r="BL4" s="76"/>
      <c r="BM4" s="76"/>
      <c r="BN4" s="76"/>
      <c r="BO4" s="76"/>
      <c r="BP4" s="76"/>
      <c r="BQ4" s="76" t="s">
        <v>14</v>
      </c>
      <c r="BR4" s="76"/>
      <c r="BS4" s="76"/>
      <c r="BT4" s="76"/>
      <c r="BU4" s="76"/>
      <c r="BV4" s="76"/>
      <c r="BW4" s="76"/>
      <c r="BX4" s="76"/>
      <c r="BY4" s="76"/>
      <c r="BZ4" s="76"/>
      <c r="CA4" s="76"/>
      <c r="CB4" s="76" t="s">
        <v>64</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5</v>
      </c>
      <c r="N5" s="66" t="s">
        <v>74</v>
      </c>
      <c r="O5" s="66" t="s">
        <v>75</v>
      </c>
      <c r="P5" s="66" t="s">
        <v>76</v>
      </c>
      <c r="Q5" s="66" t="s">
        <v>77</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45</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44016</v>
      </c>
      <c r="D6" s="61">
        <f t="shared" si="1"/>
        <v>46</v>
      </c>
      <c r="E6" s="61">
        <f t="shared" si="1"/>
        <v>17</v>
      </c>
      <c r="F6" s="61">
        <f t="shared" si="1"/>
        <v>1</v>
      </c>
      <c r="G6" s="61">
        <f t="shared" si="1"/>
        <v>0</v>
      </c>
      <c r="H6" s="61" t="str">
        <f t="shared" si="1"/>
        <v>宮城県　松島町</v>
      </c>
      <c r="I6" s="61" t="str">
        <f t="shared" si="1"/>
        <v>法適用</v>
      </c>
      <c r="J6" s="61" t="str">
        <f t="shared" si="1"/>
        <v>下水道事業</v>
      </c>
      <c r="K6" s="61" t="str">
        <f t="shared" si="1"/>
        <v>公共下水道</v>
      </c>
      <c r="L6" s="61" t="str">
        <f t="shared" si="1"/>
        <v>Cc1</v>
      </c>
      <c r="M6" s="61" t="str">
        <f t="shared" si="1"/>
        <v>非設置</v>
      </c>
      <c r="N6" s="69" t="str">
        <f t="shared" si="1"/>
        <v>-</v>
      </c>
      <c r="O6" s="69">
        <f t="shared" si="1"/>
        <v>76.58</v>
      </c>
      <c r="P6" s="69">
        <f t="shared" si="1"/>
        <v>73.489999999999995</v>
      </c>
      <c r="Q6" s="69">
        <f t="shared" si="1"/>
        <v>79.27</v>
      </c>
      <c r="R6" s="69">
        <f t="shared" si="1"/>
        <v>3140</v>
      </c>
      <c r="S6" s="69">
        <f t="shared" si="1"/>
        <v>12885</v>
      </c>
      <c r="T6" s="69">
        <f t="shared" si="1"/>
        <v>53.56</v>
      </c>
      <c r="U6" s="69">
        <f t="shared" si="1"/>
        <v>240.57</v>
      </c>
      <c r="V6" s="69">
        <f t="shared" si="1"/>
        <v>9438</v>
      </c>
      <c r="W6" s="69">
        <f t="shared" si="1"/>
        <v>2.95</v>
      </c>
      <c r="X6" s="69">
        <f t="shared" si="1"/>
        <v>3199.32</v>
      </c>
      <c r="Y6" s="77" t="str">
        <f t="shared" ref="Y6:AH6" si="2">IF(Y7="",NA(),Y7)</f>
        <v>-</v>
      </c>
      <c r="Z6" s="77" t="str">
        <f t="shared" si="2"/>
        <v>-</v>
      </c>
      <c r="AA6" s="77" t="str">
        <f t="shared" si="2"/>
        <v>-</v>
      </c>
      <c r="AB6" s="77">
        <f t="shared" si="2"/>
        <v>104.24</v>
      </c>
      <c r="AC6" s="77">
        <f t="shared" si="2"/>
        <v>106.43</v>
      </c>
      <c r="AD6" s="77" t="str">
        <f t="shared" si="2"/>
        <v>-</v>
      </c>
      <c r="AE6" s="77" t="str">
        <f t="shared" si="2"/>
        <v>-</v>
      </c>
      <c r="AF6" s="77" t="str">
        <f t="shared" si="2"/>
        <v>-</v>
      </c>
      <c r="AG6" s="77">
        <f t="shared" si="2"/>
        <v>106.53</v>
      </c>
      <c r="AH6" s="77">
        <f t="shared" si="2"/>
        <v>105.5</v>
      </c>
      <c r="AI6" s="69" t="str">
        <f>IF(AI7="","",IF(AI7="-","【-】","【"&amp;SUBSTITUTE(TEXT(AI7,"#,##0.00"),"-","△")&amp;"】"))</f>
        <v>【105.36】</v>
      </c>
      <c r="AJ6" s="77" t="str">
        <f t="shared" ref="AJ6:AS6" si="3">IF(AJ7="",NA(),AJ7)</f>
        <v>-</v>
      </c>
      <c r="AK6" s="77" t="str">
        <f t="shared" si="3"/>
        <v>-</v>
      </c>
      <c r="AL6" s="77" t="str">
        <f t="shared" si="3"/>
        <v>-</v>
      </c>
      <c r="AM6" s="69">
        <f t="shared" si="3"/>
        <v>0</v>
      </c>
      <c r="AN6" s="69">
        <f t="shared" si="3"/>
        <v>0</v>
      </c>
      <c r="AO6" s="77" t="str">
        <f t="shared" si="3"/>
        <v>-</v>
      </c>
      <c r="AP6" s="77" t="str">
        <f t="shared" si="3"/>
        <v>-</v>
      </c>
      <c r="AQ6" s="77" t="str">
        <f t="shared" si="3"/>
        <v>-</v>
      </c>
      <c r="AR6" s="77">
        <f t="shared" si="3"/>
        <v>18.41</v>
      </c>
      <c r="AS6" s="77">
        <f t="shared" si="3"/>
        <v>16.91</v>
      </c>
      <c r="AT6" s="69" t="str">
        <f>IF(AT7="","",IF(AT7="-","【-】","【"&amp;SUBSTITUTE(TEXT(AT7,"#,##0.00"),"-","△")&amp;"】"))</f>
        <v>【3.12】</v>
      </c>
      <c r="AU6" s="77" t="str">
        <f t="shared" ref="AU6:BD6" si="4">IF(AU7="",NA(),AU7)</f>
        <v>-</v>
      </c>
      <c r="AV6" s="77" t="str">
        <f t="shared" si="4"/>
        <v>-</v>
      </c>
      <c r="AW6" s="77" t="str">
        <f t="shared" si="4"/>
        <v>-</v>
      </c>
      <c r="AX6" s="77">
        <f t="shared" si="4"/>
        <v>35.56</v>
      </c>
      <c r="AY6" s="77">
        <f t="shared" si="4"/>
        <v>40.9</v>
      </c>
      <c r="AZ6" s="77" t="str">
        <f t="shared" si="4"/>
        <v>-</v>
      </c>
      <c r="BA6" s="77" t="str">
        <f t="shared" si="4"/>
        <v>-</v>
      </c>
      <c r="BB6" s="77" t="str">
        <f t="shared" si="4"/>
        <v>-</v>
      </c>
      <c r="BC6" s="77">
        <f t="shared" si="4"/>
        <v>74.790000000000006</v>
      </c>
      <c r="BD6" s="77">
        <f t="shared" si="4"/>
        <v>73.930000000000007</v>
      </c>
      <c r="BE6" s="69" t="str">
        <f>IF(BE7="","",IF(BE7="-","【-】","【"&amp;SUBSTITUTE(TEXT(BE7,"#,##0.00"),"-","△")&amp;"】"))</f>
        <v>【82.75】</v>
      </c>
      <c r="BF6" s="77" t="str">
        <f t="shared" ref="BF6:BO6" si="5">IF(BF7="",NA(),BF7)</f>
        <v>-</v>
      </c>
      <c r="BG6" s="77" t="str">
        <f t="shared" si="5"/>
        <v>-</v>
      </c>
      <c r="BH6" s="77" t="str">
        <f t="shared" si="5"/>
        <v>-</v>
      </c>
      <c r="BI6" s="77">
        <f t="shared" si="5"/>
        <v>1938.68</v>
      </c>
      <c r="BJ6" s="77">
        <f t="shared" si="5"/>
        <v>1885.76</v>
      </c>
      <c r="BK6" s="77" t="str">
        <f t="shared" si="5"/>
        <v>-</v>
      </c>
      <c r="BL6" s="77" t="str">
        <f t="shared" si="5"/>
        <v>-</v>
      </c>
      <c r="BM6" s="77" t="str">
        <f t="shared" si="5"/>
        <v>-</v>
      </c>
      <c r="BN6" s="77">
        <f t="shared" si="5"/>
        <v>767.56</v>
      </c>
      <c r="BO6" s="77">
        <f t="shared" si="5"/>
        <v>795.22</v>
      </c>
      <c r="BP6" s="69" t="str">
        <f>IF(BP7="","",IF(BP7="-","【-】","【"&amp;SUBSTITUTE(TEXT(BP7,"#,##0.00"),"-","△")&amp;"】"))</f>
        <v>【602.56】</v>
      </c>
      <c r="BQ6" s="77" t="str">
        <f t="shared" ref="BQ6:BZ6" si="6">IF(BQ7="",NA(),BQ7)</f>
        <v>-</v>
      </c>
      <c r="BR6" s="77" t="str">
        <f t="shared" si="6"/>
        <v>-</v>
      </c>
      <c r="BS6" s="77" t="str">
        <f t="shared" si="6"/>
        <v>-</v>
      </c>
      <c r="BT6" s="77">
        <f t="shared" si="6"/>
        <v>94.35</v>
      </c>
      <c r="BU6" s="77">
        <f t="shared" si="6"/>
        <v>94.75</v>
      </c>
      <c r="BV6" s="77" t="str">
        <f t="shared" si="6"/>
        <v>-</v>
      </c>
      <c r="BW6" s="77" t="str">
        <f t="shared" si="6"/>
        <v>-</v>
      </c>
      <c r="BX6" s="77" t="str">
        <f t="shared" si="6"/>
        <v>-</v>
      </c>
      <c r="BY6" s="77">
        <f t="shared" si="6"/>
        <v>90.23</v>
      </c>
      <c r="BZ6" s="77">
        <f t="shared" si="6"/>
        <v>90.78</v>
      </c>
      <c r="CA6" s="69" t="str">
        <f>IF(CA7="","",IF(CA7="-","【-】","【"&amp;SUBSTITUTE(TEXT(CA7,"#,##0.00"),"-","△")&amp;"】"))</f>
        <v>【97.94】</v>
      </c>
      <c r="CB6" s="77" t="str">
        <f t="shared" ref="CB6:CK6" si="7">IF(CB7="",NA(),CB7)</f>
        <v>-</v>
      </c>
      <c r="CC6" s="77" t="str">
        <f t="shared" si="7"/>
        <v>-</v>
      </c>
      <c r="CD6" s="77" t="str">
        <f t="shared" si="7"/>
        <v>-</v>
      </c>
      <c r="CE6" s="77">
        <f t="shared" si="7"/>
        <v>156.83000000000001</v>
      </c>
      <c r="CF6" s="77">
        <f t="shared" si="7"/>
        <v>156.61000000000001</v>
      </c>
      <c r="CG6" s="77" t="str">
        <f t="shared" si="7"/>
        <v>-</v>
      </c>
      <c r="CH6" s="77" t="str">
        <f t="shared" si="7"/>
        <v>-</v>
      </c>
      <c r="CI6" s="77" t="str">
        <f t="shared" si="7"/>
        <v>-</v>
      </c>
      <c r="CJ6" s="77">
        <f t="shared" si="7"/>
        <v>170.2</v>
      </c>
      <c r="CK6" s="77">
        <f t="shared" si="7"/>
        <v>170.83</v>
      </c>
      <c r="CL6" s="69" t="str">
        <f>IF(CL7="","",IF(CL7="-","【-】","【"&amp;SUBSTITUTE(TEXT(CL7,"#,##0.00"),"-","△")&amp;"】"))</f>
        <v>【140.98】</v>
      </c>
      <c r="CM6" s="77" t="str">
        <f t="shared" ref="CM6:CV6" si="8">IF(CM7="",NA(),CM7)</f>
        <v>-</v>
      </c>
      <c r="CN6" s="77" t="str">
        <f t="shared" si="8"/>
        <v>-</v>
      </c>
      <c r="CO6" s="77" t="str">
        <f t="shared" si="8"/>
        <v>-</v>
      </c>
      <c r="CP6" s="77">
        <f t="shared" si="8"/>
        <v>47.37</v>
      </c>
      <c r="CQ6" s="77">
        <f t="shared" si="8"/>
        <v>48.41</v>
      </c>
      <c r="CR6" s="77" t="str">
        <f t="shared" si="8"/>
        <v>-</v>
      </c>
      <c r="CS6" s="77" t="str">
        <f t="shared" si="8"/>
        <v>-</v>
      </c>
      <c r="CT6" s="77" t="str">
        <f t="shared" si="8"/>
        <v>-</v>
      </c>
      <c r="CU6" s="77">
        <f t="shared" si="8"/>
        <v>56.51</v>
      </c>
      <c r="CV6" s="77">
        <f t="shared" si="8"/>
        <v>56.85</v>
      </c>
      <c r="CW6" s="69" t="str">
        <f>IF(CW7="","",IF(CW7="-","【-】","【"&amp;SUBSTITUTE(TEXT(CW7,"#,##0.00"),"-","△")&amp;"】"))</f>
        <v>【60.13】</v>
      </c>
      <c r="CX6" s="77" t="str">
        <f t="shared" ref="CX6:DG6" si="9">IF(CX7="",NA(),CX7)</f>
        <v>-</v>
      </c>
      <c r="CY6" s="77" t="str">
        <f t="shared" si="9"/>
        <v>-</v>
      </c>
      <c r="CZ6" s="77" t="str">
        <f t="shared" si="9"/>
        <v>-</v>
      </c>
      <c r="DA6" s="77">
        <f t="shared" si="9"/>
        <v>94.35</v>
      </c>
      <c r="DB6" s="77">
        <f t="shared" si="9"/>
        <v>95.62</v>
      </c>
      <c r="DC6" s="77" t="str">
        <f t="shared" si="9"/>
        <v>-</v>
      </c>
      <c r="DD6" s="77" t="str">
        <f t="shared" si="9"/>
        <v>-</v>
      </c>
      <c r="DE6" s="77" t="str">
        <f t="shared" si="9"/>
        <v>-</v>
      </c>
      <c r="DF6" s="77">
        <f t="shared" si="9"/>
        <v>90.62</v>
      </c>
      <c r="DG6" s="77">
        <f t="shared" si="9"/>
        <v>90.79</v>
      </c>
      <c r="DH6" s="69" t="str">
        <f>IF(DH7="","",IF(DH7="-","【-】","【"&amp;SUBSTITUTE(TEXT(DH7,"#,##0.00"),"-","△")&amp;"】"))</f>
        <v>【96.00】</v>
      </c>
      <c r="DI6" s="77" t="str">
        <f t="shared" ref="DI6:DR6" si="10">IF(DI7="",NA(),DI7)</f>
        <v>-</v>
      </c>
      <c r="DJ6" s="77" t="str">
        <f t="shared" si="10"/>
        <v>-</v>
      </c>
      <c r="DK6" s="77" t="str">
        <f t="shared" si="10"/>
        <v>-</v>
      </c>
      <c r="DL6" s="77">
        <f t="shared" si="10"/>
        <v>4.34</v>
      </c>
      <c r="DM6" s="77">
        <f t="shared" si="10"/>
        <v>8.61</v>
      </c>
      <c r="DN6" s="77" t="str">
        <f t="shared" si="10"/>
        <v>-</v>
      </c>
      <c r="DO6" s="77" t="str">
        <f t="shared" si="10"/>
        <v>-</v>
      </c>
      <c r="DP6" s="77" t="str">
        <f t="shared" si="10"/>
        <v>-</v>
      </c>
      <c r="DQ6" s="77">
        <f t="shared" si="10"/>
        <v>26.9</v>
      </c>
      <c r="DR6" s="77">
        <f t="shared" si="10"/>
        <v>28.47</v>
      </c>
      <c r="DS6" s="69" t="str">
        <f>IF(DS7="","",IF(DS7="-","【-】","【"&amp;SUBSTITUTE(TEXT(DS7,"#,##0.00"),"-","△")&amp;"】"))</f>
        <v>【42.20】</v>
      </c>
      <c r="DT6" s="77" t="str">
        <f t="shared" ref="DT6:EC6" si="11">IF(DT7="",NA(),DT7)</f>
        <v>-</v>
      </c>
      <c r="DU6" s="77" t="str">
        <f t="shared" si="11"/>
        <v>-</v>
      </c>
      <c r="DV6" s="77" t="str">
        <f t="shared" si="11"/>
        <v>-</v>
      </c>
      <c r="DW6" s="69">
        <f t="shared" si="11"/>
        <v>0</v>
      </c>
      <c r="DX6" s="69">
        <f t="shared" si="11"/>
        <v>0</v>
      </c>
      <c r="DY6" s="77" t="str">
        <f t="shared" si="11"/>
        <v>-</v>
      </c>
      <c r="DZ6" s="77" t="str">
        <f t="shared" si="11"/>
        <v>-</v>
      </c>
      <c r="EA6" s="77" t="str">
        <f t="shared" si="11"/>
        <v>-</v>
      </c>
      <c r="EB6" s="77">
        <f t="shared" si="11"/>
        <v>2.08</v>
      </c>
      <c r="EC6" s="77">
        <f t="shared" si="11"/>
        <v>1.87</v>
      </c>
      <c r="ED6" s="69" t="str">
        <f>IF(ED7="","",IF(ED7="-","【-】","【"&amp;SUBSTITUTE(TEXT(ED7,"#,##0.00"),"-","△")&amp;"】"))</f>
        <v>【9.46】</v>
      </c>
      <c r="EE6" s="77" t="str">
        <f t="shared" ref="EE6:EN6" si="12">IF(EE7="",NA(),EE7)</f>
        <v>-</v>
      </c>
      <c r="EF6" s="77" t="str">
        <f t="shared" si="12"/>
        <v>-</v>
      </c>
      <c r="EG6" s="77" t="str">
        <f t="shared" si="12"/>
        <v>-</v>
      </c>
      <c r="EH6" s="69">
        <f t="shared" si="12"/>
        <v>0</v>
      </c>
      <c r="EI6" s="69">
        <f t="shared" si="12"/>
        <v>0</v>
      </c>
      <c r="EJ6" s="77" t="str">
        <f t="shared" si="12"/>
        <v>-</v>
      </c>
      <c r="EK6" s="77" t="str">
        <f t="shared" si="12"/>
        <v>-</v>
      </c>
      <c r="EL6" s="77" t="str">
        <f t="shared" si="12"/>
        <v>-</v>
      </c>
      <c r="EM6" s="77">
        <f t="shared" si="12"/>
        <v>9.e-002</v>
      </c>
      <c r="EN6" s="77">
        <f t="shared" si="12"/>
        <v>0.15</v>
      </c>
      <c r="EO6" s="69" t="str">
        <f>IF(EO7="","",IF(EO7="-","【-】","【"&amp;SUBSTITUTE(TEXT(EO7,"#,##0.00"),"-","△")&amp;"】"))</f>
        <v>【0.19】</v>
      </c>
    </row>
    <row r="7" spans="1:148" s="55" customFormat="1">
      <c r="A7" s="56"/>
      <c r="B7" s="62">
        <v>2024</v>
      </c>
      <c r="C7" s="62">
        <v>44016</v>
      </c>
      <c r="D7" s="62">
        <v>46</v>
      </c>
      <c r="E7" s="62">
        <v>17</v>
      </c>
      <c r="F7" s="62">
        <v>1</v>
      </c>
      <c r="G7" s="62">
        <v>0</v>
      </c>
      <c r="H7" s="62" t="s">
        <v>96</v>
      </c>
      <c r="I7" s="62" t="s">
        <v>97</v>
      </c>
      <c r="J7" s="62" t="s">
        <v>99</v>
      </c>
      <c r="K7" s="62" t="s">
        <v>100</v>
      </c>
      <c r="L7" s="62" t="s">
        <v>101</v>
      </c>
      <c r="M7" s="62" t="s">
        <v>102</v>
      </c>
      <c r="N7" s="70" t="s">
        <v>103</v>
      </c>
      <c r="O7" s="70">
        <v>76.58</v>
      </c>
      <c r="P7" s="70">
        <v>73.489999999999995</v>
      </c>
      <c r="Q7" s="70">
        <v>79.27</v>
      </c>
      <c r="R7" s="70">
        <v>3140</v>
      </c>
      <c r="S7" s="70">
        <v>12885</v>
      </c>
      <c r="T7" s="70">
        <v>53.56</v>
      </c>
      <c r="U7" s="70">
        <v>240.57</v>
      </c>
      <c r="V7" s="70">
        <v>9438</v>
      </c>
      <c r="W7" s="70">
        <v>2.95</v>
      </c>
      <c r="X7" s="70">
        <v>3199.32</v>
      </c>
      <c r="Y7" s="70" t="s">
        <v>103</v>
      </c>
      <c r="Z7" s="70" t="s">
        <v>103</v>
      </c>
      <c r="AA7" s="70" t="s">
        <v>103</v>
      </c>
      <c r="AB7" s="70">
        <v>104.24</v>
      </c>
      <c r="AC7" s="70">
        <v>106.43</v>
      </c>
      <c r="AD7" s="70" t="s">
        <v>103</v>
      </c>
      <c r="AE7" s="70" t="s">
        <v>103</v>
      </c>
      <c r="AF7" s="70" t="s">
        <v>103</v>
      </c>
      <c r="AG7" s="70">
        <v>106.53</v>
      </c>
      <c r="AH7" s="70">
        <v>105.5</v>
      </c>
      <c r="AI7" s="70">
        <v>105.36</v>
      </c>
      <c r="AJ7" s="70" t="s">
        <v>103</v>
      </c>
      <c r="AK7" s="70" t="s">
        <v>103</v>
      </c>
      <c r="AL7" s="70" t="s">
        <v>103</v>
      </c>
      <c r="AM7" s="70">
        <v>0</v>
      </c>
      <c r="AN7" s="70">
        <v>0</v>
      </c>
      <c r="AO7" s="70" t="s">
        <v>103</v>
      </c>
      <c r="AP7" s="70" t="s">
        <v>103</v>
      </c>
      <c r="AQ7" s="70" t="s">
        <v>103</v>
      </c>
      <c r="AR7" s="70">
        <v>18.41</v>
      </c>
      <c r="AS7" s="70">
        <v>16.91</v>
      </c>
      <c r="AT7" s="70">
        <v>3.12</v>
      </c>
      <c r="AU7" s="70" t="s">
        <v>103</v>
      </c>
      <c r="AV7" s="70" t="s">
        <v>103</v>
      </c>
      <c r="AW7" s="70" t="s">
        <v>103</v>
      </c>
      <c r="AX7" s="70">
        <v>35.56</v>
      </c>
      <c r="AY7" s="70">
        <v>40.9</v>
      </c>
      <c r="AZ7" s="70" t="s">
        <v>103</v>
      </c>
      <c r="BA7" s="70" t="s">
        <v>103</v>
      </c>
      <c r="BB7" s="70" t="s">
        <v>103</v>
      </c>
      <c r="BC7" s="70">
        <v>74.790000000000006</v>
      </c>
      <c r="BD7" s="70">
        <v>73.930000000000007</v>
      </c>
      <c r="BE7" s="70">
        <v>82.75</v>
      </c>
      <c r="BF7" s="70" t="s">
        <v>103</v>
      </c>
      <c r="BG7" s="70" t="s">
        <v>103</v>
      </c>
      <c r="BH7" s="70" t="s">
        <v>103</v>
      </c>
      <c r="BI7" s="70">
        <v>1938.68</v>
      </c>
      <c r="BJ7" s="70">
        <v>1885.76</v>
      </c>
      <c r="BK7" s="70" t="s">
        <v>103</v>
      </c>
      <c r="BL7" s="70" t="s">
        <v>103</v>
      </c>
      <c r="BM7" s="70" t="s">
        <v>103</v>
      </c>
      <c r="BN7" s="70">
        <v>767.56</v>
      </c>
      <c r="BO7" s="70">
        <v>795.22</v>
      </c>
      <c r="BP7" s="70">
        <v>602.55999999999995</v>
      </c>
      <c r="BQ7" s="70" t="s">
        <v>103</v>
      </c>
      <c r="BR7" s="70" t="s">
        <v>103</v>
      </c>
      <c r="BS7" s="70" t="s">
        <v>103</v>
      </c>
      <c r="BT7" s="70">
        <v>94.35</v>
      </c>
      <c r="BU7" s="70">
        <v>94.75</v>
      </c>
      <c r="BV7" s="70" t="s">
        <v>103</v>
      </c>
      <c r="BW7" s="70" t="s">
        <v>103</v>
      </c>
      <c r="BX7" s="70" t="s">
        <v>103</v>
      </c>
      <c r="BY7" s="70">
        <v>90.23</v>
      </c>
      <c r="BZ7" s="70">
        <v>90.78</v>
      </c>
      <c r="CA7" s="70">
        <v>97.94</v>
      </c>
      <c r="CB7" s="70" t="s">
        <v>103</v>
      </c>
      <c r="CC7" s="70" t="s">
        <v>103</v>
      </c>
      <c r="CD7" s="70" t="s">
        <v>103</v>
      </c>
      <c r="CE7" s="70">
        <v>156.83000000000001</v>
      </c>
      <c r="CF7" s="70">
        <v>156.61000000000001</v>
      </c>
      <c r="CG7" s="70" t="s">
        <v>103</v>
      </c>
      <c r="CH7" s="70" t="s">
        <v>103</v>
      </c>
      <c r="CI7" s="70" t="s">
        <v>103</v>
      </c>
      <c r="CJ7" s="70">
        <v>170.2</v>
      </c>
      <c r="CK7" s="70">
        <v>170.83</v>
      </c>
      <c r="CL7" s="70">
        <v>140.97999999999999</v>
      </c>
      <c r="CM7" s="70" t="s">
        <v>103</v>
      </c>
      <c r="CN7" s="70" t="s">
        <v>103</v>
      </c>
      <c r="CO7" s="70" t="s">
        <v>103</v>
      </c>
      <c r="CP7" s="70">
        <v>47.37</v>
      </c>
      <c r="CQ7" s="70">
        <v>48.41</v>
      </c>
      <c r="CR7" s="70" t="s">
        <v>103</v>
      </c>
      <c r="CS7" s="70" t="s">
        <v>103</v>
      </c>
      <c r="CT7" s="70" t="s">
        <v>103</v>
      </c>
      <c r="CU7" s="70">
        <v>56.51</v>
      </c>
      <c r="CV7" s="70">
        <v>56.85</v>
      </c>
      <c r="CW7" s="70">
        <v>60.13</v>
      </c>
      <c r="CX7" s="70" t="s">
        <v>103</v>
      </c>
      <c r="CY7" s="70" t="s">
        <v>103</v>
      </c>
      <c r="CZ7" s="70" t="s">
        <v>103</v>
      </c>
      <c r="DA7" s="70">
        <v>94.35</v>
      </c>
      <c r="DB7" s="70">
        <v>95.62</v>
      </c>
      <c r="DC7" s="70" t="s">
        <v>103</v>
      </c>
      <c r="DD7" s="70" t="s">
        <v>103</v>
      </c>
      <c r="DE7" s="70" t="s">
        <v>103</v>
      </c>
      <c r="DF7" s="70">
        <v>90.62</v>
      </c>
      <c r="DG7" s="70">
        <v>90.79</v>
      </c>
      <c r="DH7" s="70">
        <v>96</v>
      </c>
      <c r="DI7" s="70" t="s">
        <v>103</v>
      </c>
      <c r="DJ7" s="70" t="s">
        <v>103</v>
      </c>
      <c r="DK7" s="70" t="s">
        <v>103</v>
      </c>
      <c r="DL7" s="70">
        <v>4.34</v>
      </c>
      <c r="DM7" s="70">
        <v>8.61</v>
      </c>
      <c r="DN7" s="70" t="s">
        <v>103</v>
      </c>
      <c r="DO7" s="70" t="s">
        <v>103</v>
      </c>
      <c r="DP7" s="70" t="s">
        <v>103</v>
      </c>
      <c r="DQ7" s="70">
        <v>26.9</v>
      </c>
      <c r="DR7" s="70">
        <v>28.47</v>
      </c>
      <c r="DS7" s="70">
        <v>42.2</v>
      </c>
      <c r="DT7" s="70" t="s">
        <v>103</v>
      </c>
      <c r="DU7" s="70" t="s">
        <v>103</v>
      </c>
      <c r="DV7" s="70" t="s">
        <v>103</v>
      </c>
      <c r="DW7" s="70">
        <v>0</v>
      </c>
      <c r="DX7" s="70">
        <v>0</v>
      </c>
      <c r="DY7" s="70" t="s">
        <v>103</v>
      </c>
      <c r="DZ7" s="70" t="s">
        <v>103</v>
      </c>
      <c r="EA7" s="70" t="s">
        <v>103</v>
      </c>
      <c r="EB7" s="70">
        <v>2.08</v>
      </c>
      <c r="EC7" s="70">
        <v>1.87</v>
      </c>
      <c r="ED7" s="70">
        <v>9.4600000000000009</v>
      </c>
      <c r="EE7" s="70" t="s">
        <v>103</v>
      </c>
      <c r="EF7" s="70" t="s">
        <v>103</v>
      </c>
      <c r="EG7" s="70" t="s">
        <v>103</v>
      </c>
      <c r="EH7" s="70">
        <v>0</v>
      </c>
      <c r="EI7" s="70">
        <v>0</v>
      </c>
      <c r="EJ7" s="70" t="s">
        <v>103</v>
      </c>
      <c r="EK7" s="70" t="s">
        <v>103</v>
      </c>
      <c r="EL7" s="70" t="s">
        <v>103</v>
      </c>
      <c r="EM7" s="70">
        <v>9.e-002</v>
      </c>
      <c r="EN7" s="70">
        <v>0.15</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109</v>
      </c>
    </row>
    <row r="12" spans="1:148">
      <c r="B12">
        <v>1</v>
      </c>
      <c r="C12">
        <v>1</v>
      </c>
      <c r="D12">
        <v>2</v>
      </c>
      <c r="E12">
        <v>3</v>
      </c>
      <c r="F12">
        <v>4</v>
      </c>
      <c r="G12" t="s">
        <v>110</v>
      </c>
    </row>
    <row r="13" spans="1:148">
      <c r="B13" t="s">
        <v>111</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dcterms:created xsi:type="dcterms:W3CDTF">2025-12-23T05:56:51Z</dcterms:created>
  <dcterms:modified xsi:type="dcterms:W3CDTF">2026-01-29T07:01:24Z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2026-01-29T07:01:24Z</vt:filetime>
  </property>
</Properties>
</file>