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226.11\共有フォルダ\13_市町村課\01_課共有\50財務\02公営企業会計\01_決算状況調査\①全般\R6実施・公営企業決算統計関係\17 経営比較分析表\04 市町村回答\24_松島町★☆\"/>
    </mc:Choice>
  </mc:AlternateContent>
  <workbookProtection workbookAlgorithmName="SHA-512" workbookHashValue="SpD/WQSx3FQqiKjYPcegNADk9cCN5a4Zk/eArQU8UW13Rab9g7nHbtW91SioQaOTQOYL05dbo6dY/wmAEijnqg==" workbookSaltValue="A8fW/aQSWlAm+mhjWUSLJA==" workbookSpinCount="100000" lockStructure="1"/>
  <bookViews>
    <workbookView xWindow="-120" yWindow="-120" windowWidth="29040" windowHeight="1644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H85" i="4"/>
  <c r="G85" i="4"/>
  <c r="E85" i="4"/>
  <c r="BB10" i="4"/>
  <c r="AT10" i="4"/>
  <c r="P10" i="4"/>
  <c r="AT8" i="4"/>
  <c r="W8" i="4"/>
  <c r="P8" i="4"/>
  <c r="B6" i="4"/>
</calcChain>
</file>

<file path=xl/sharedStrings.xml><?xml version="1.0" encoding="utf-8"?>
<sst xmlns="http://schemas.openxmlformats.org/spreadsheetml/2006/main" count="319" uniqueCount="116">
  <si>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</si>
  <si>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</si>
  <si>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</si>
  <si>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</si>
  <si>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</si>
  <si>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</si>
  <si>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</si>
  <si>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</si>
  <si>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</si>
  <si>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</si>
  <si>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</si>
  <si>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</si>
  <si>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</si>
  <si>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</si>
  <si>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</si>
  <si>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</si>
  <si>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</si>
  <si>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</si>
  <si>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</si>
  <si>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</si>
  <si>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</si>
  <si>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</si>
  <si>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</si>
  <si>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</si>
  <si>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</si>
  <si>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</si>
  <si>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</si>
  <si>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</si>
  <si>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</si>
  <si>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</si>
  <si>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</si>
  <si>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</si>
  <si>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</si>
  <si>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</si>
  <si>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</si>
  <si>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</si>
  <si>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</si>
  <si>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</si>
  <si>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</si>
  <si>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</si>
  <si>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</si>
  <si>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</si>
  <si>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</si>
  <si>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</si>
  <si>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</si>
  <si>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</si>
  <si>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</si>
  <si>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</si>
  <si>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</si>
  <si>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</si>
  <si>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</si>
  <si>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</si>
  <si>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</si>
  <si>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</si>
  <si>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</si>
  <si>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</si>
  <si>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</si>
  <si>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</si>
  <si>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</si>
  <si>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</si>
  <si>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</si>
  <si>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</si>
  <si>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</si>
  <si>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</si>
  <si>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</si>
  <si>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</si>
  <si>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</si>
  <si>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</si>
  <si>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</si>
  <si>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</si>
  <si>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</si>
  <si>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</si>
  <si>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</si>
  <si>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</si>
  <si>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</si>
  <si>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</si>
  <si>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</si>
  <si>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</si>
  <si>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</si>
  <si>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</si>
  <si>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</si>
  <si>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</si>
  <si>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</si>
  <si>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</si>
  <si>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</si>
  <si>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</si>
  <si>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</si>
  <si>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</si>
  <si>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</si>
  <si>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</si>
  <si>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</si>
  <si>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</si>
  <si>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</si>
  <si>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</si>
  <si>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</si>
  <si>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</si>
  <si>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松島町</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</si>
  <si>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</si>
  <si>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</si>
  <si>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</si>
  <si>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</si>
  <si>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</si>
  <si>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</si>
  <si>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</si>
  <si>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</si>
  <si>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</si>
  <si>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</si>
  <si>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</si>
  <si>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</si>
  <si>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</si>
  <si>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</si>
  <si>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</si>
  <si>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</si>
  <si>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本町は、単独で終末処理場を有していることもあり、経常的な維持管理経費に多大なコストが発生することや、供用開始から30年以上が経過し、施設の更新時期を迎えコストが増大することが見込まれているが、社会情勢による物価高騰や人口減少による使用料収入の減など財源確保の課題もあることから、更なる経営効率化、更新投資の平準化、適正な使用料の確保について検討する必要がある。</t>
    <rPh sb="50" eb="52">
      <t>キョウヨウ</t>
    </rPh>
    <rPh sb="52" eb="54">
      <t>カイシ</t>
    </rPh>
    <rPh sb="58" eb="59">
      <t>ネン</t>
    </rPh>
    <rPh sb="59" eb="61">
      <t>イジョウ</t>
    </rPh>
    <rPh sb="62" eb="64">
      <t>ケイカ</t>
    </rPh>
    <rPh sb="96" eb="98">
      <t>シャカイ</t>
    </rPh>
    <rPh sb="98" eb="100">
      <t>ジョウセイ</t>
    </rPh>
    <rPh sb="103" eb="105">
      <t>ブッカ</t>
    </rPh>
    <rPh sb="105" eb="107">
      <t>コウトウ</t>
    </rPh>
    <rPh sb="148" eb="150">
      <t>コウシン</t>
    </rPh>
    <rPh sb="150" eb="152">
      <t>トウシ</t>
    </rPh>
    <rPh sb="153" eb="156">
      <t>ヘイジュンカ</t>
    </rPh>
    <rPh sb="157" eb="159">
      <t>テキセイ</t>
    </rPh>
    <rPh sb="164" eb="166">
      <t>カクホ</t>
    </rPh>
    <phoneticPr fontId="4"/>
  </si>
  <si>
    <t xml:space="preserve">①類似団体平均を下回っているが、これは地方公営企業法適用前の減価償却累計額を控除した額を開始時点の資産として計上していることによる。
②③当該年度時点で、耐用年数に達していないが今後更新時期を迎えるにあたりストックマネジメント計画を策定し、効率的かつ効果的な更新に取り組む。
</t>
    <rPh sb="69" eb="71">
      <t>トウガイ</t>
    </rPh>
    <rPh sb="71" eb="73">
      <t>ネンド</t>
    </rPh>
    <rPh sb="73" eb="75">
      <t>ジテン</t>
    </rPh>
    <rPh sb="77" eb="79">
      <t>タイヨウ</t>
    </rPh>
    <rPh sb="79" eb="81">
      <t>ネンスウ</t>
    </rPh>
    <rPh sb="82" eb="83">
      <t>タッ</t>
    </rPh>
    <rPh sb="89" eb="91">
      <t>コンゴ</t>
    </rPh>
    <rPh sb="91" eb="93">
      <t>コウシン</t>
    </rPh>
    <rPh sb="93" eb="95">
      <t>ジキ</t>
    </rPh>
    <rPh sb="96" eb="97">
      <t>ムカ</t>
    </rPh>
    <rPh sb="113" eb="115">
      <t>ケイカク</t>
    </rPh>
    <rPh sb="116" eb="118">
      <t>サクテイ</t>
    </rPh>
    <rPh sb="120" eb="123">
      <t>コウリツテキ</t>
    </rPh>
    <rPh sb="125" eb="128">
      <t>コウカテキ</t>
    </rPh>
    <rPh sb="129" eb="131">
      <t>コウシン</t>
    </rPh>
    <rPh sb="132" eb="133">
      <t>ト</t>
    </rPh>
    <rPh sb="134" eb="135">
      <t>ク</t>
    </rPh>
    <phoneticPr fontId="4"/>
  </si>
  <si>
    <t>①②収支が黒字であることを示す100％以上となっており、累積欠損金は発生していないものの一般会計繰入金に依存している傾向がある。また、更なる維持管理費の削減と使用料収入の確保に努めていく必要がある。
③これは短期的な債務に対する支払い能力を表す指標で、類似団体平均値を大きく下回っている。これは、令和4年度まで法非適会計であったため、現金の蓄積がなかったことにくわえ、企業債償還金が大きいことが要因となっている。今後の現金残高の見込みを把握しつつ、資金不足に陥らないように努める。
④企業債残高の規模を表す指標であり類似団体平均を大きく上回っている。これは、財源の企業債依存率が高いことが要因となっている。今後、老朽施設の更新等の資本的支出の財源について検討し、適正な使用料収入の確保により改善を図る必要がある。
⑤経費回収率は100%を下回っており、使用料収入で回収すべき費用を使用料で賄えていない状況を表している。
⑥類似団体平均値を下回っているものの一般会計繰入金に依存している傾向があるため、現状を分析し、更新投資の効率化や維持管理費の削減等に努め、経営改善を図る必要がある。
⑦類似団体平均を下回っている。これは現状に対し施設規模が過大となっているためで、更新時の施設規模の見直しを図る必要がある。
⑧類似団体平均を上回っており、引き続き普及促進に努めていくが、今後下水道整備では使用料収入の大きな増収は見込めない状況を表している。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</si>
</sst>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1F8-49D2-8AE0-9AB183A4E43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0.09</c:v>
                </c:pt>
              </c:numCache>
            </c:numRef>
          </c:val>
          <c:smooth val="0"/>
          <c:extLst>
            <c:ext xmlns:c16="http://schemas.microsoft.com/office/drawing/2014/chart" uri="{C3380CC4-5D6E-409C-BE32-E72D297353CC}">
              <c16:uniqueId val="{00000001-61F8-49D2-8AE0-9AB183A4E43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47.37</c:v>
                </c:pt>
              </c:numCache>
            </c:numRef>
          </c:val>
          <c:extLst>
            <c:ext xmlns:c16="http://schemas.microsoft.com/office/drawing/2014/chart" uri="{C3380CC4-5D6E-409C-BE32-E72D297353CC}">
              <c16:uniqueId val="{00000000-B492-4B2D-BA97-5B4064EA157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56.51</c:v>
                </c:pt>
              </c:numCache>
            </c:numRef>
          </c:val>
          <c:smooth val="0"/>
          <c:extLst>
            <c:ext xmlns:c16="http://schemas.microsoft.com/office/drawing/2014/chart" uri="{C3380CC4-5D6E-409C-BE32-E72D297353CC}">
              <c16:uniqueId val="{00000001-B492-4B2D-BA97-5B4064EA157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94.35</c:v>
                </c:pt>
              </c:numCache>
            </c:numRef>
          </c:val>
          <c:extLst>
            <c:ext xmlns:c16="http://schemas.microsoft.com/office/drawing/2014/chart" uri="{C3380CC4-5D6E-409C-BE32-E72D297353CC}">
              <c16:uniqueId val="{00000000-CA06-49B5-A4BC-64529026675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90.62</c:v>
                </c:pt>
              </c:numCache>
            </c:numRef>
          </c:val>
          <c:smooth val="0"/>
          <c:extLst>
            <c:ext xmlns:c16="http://schemas.microsoft.com/office/drawing/2014/chart" uri="{C3380CC4-5D6E-409C-BE32-E72D297353CC}">
              <c16:uniqueId val="{00000001-CA06-49B5-A4BC-64529026675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104.24</c:v>
                </c:pt>
              </c:numCache>
            </c:numRef>
          </c:val>
          <c:extLst>
            <c:ext xmlns:c16="http://schemas.microsoft.com/office/drawing/2014/chart" uri="{C3380CC4-5D6E-409C-BE32-E72D297353CC}">
              <c16:uniqueId val="{00000000-5590-4193-BE98-E671F8A95EF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106.53</c:v>
                </c:pt>
              </c:numCache>
            </c:numRef>
          </c:val>
          <c:smooth val="0"/>
          <c:extLst>
            <c:ext xmlns:c16="http://schemas.microsoft.com/office/drawing/2014/chart" uri="{C3380CC4-5D6E-409C-BE32-E72D297353CC}">
              <c16:uniqueId val="{00000001-5590-4193-BE98-E671F8A95EF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4.34</c:v>
                </c:pt>
              </c:numCache>
            </c:numRef>
          </c:val>
          <c:extLst>
            <c:ext xmlns:c16="http://schemas.microsoft.com/office/drawing/2014/chart" uri="{C3380CC4-5D6E-409C-BE32-E72D297353CC}">
              <c16:uniqueId val="{00000000-7379-4A49-83AA-FB418984627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26.9</c:v>
                </c:pt>
              </c:numCache>
            </c:numRef>
          </c:val>
          <c:smooth val="0"/>
          <c:extLst>
            <c:ext xmlns:c16="http://schemas.microsoft.com/office/drawing/2014/chart" uri="{C3380CC4-5D6E-409C-BE32-E72D297353CC}">
              <c16:uniqueId val="{00000001-7379-4A49-83AA-FB418984627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DC9-4922-B602-528E7656C3A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2.08</c:v>
                </c:pt>
              </c:numCache>
            </c:numRef>
          </c:val>
          <c:smooth val="0"/>
          <c:extLst>
            <c:ext xmlns:c16="http://schemas.microsoft.com/office/drawing/2014/chart" uri="{C3380CC4-5D6E-409C-BE32-E72D297353CC}">
              <c16:uniqueId val="{00000001-6DC9-4922-B602-528E7656C3A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165-4E0B-882F-33CF0982D14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18.41</c:v>
                </c:pt>
              </c:numCache>
            </c:numRef>
          </c:val>
          <c:smooth val="0"/>
          <c:extLst>
            <c:ext xmlns:c16="http://schemas.microsoft.com/office/drawing/2014/chart" uri="{C3380CC4-5D6E-409C-BE32-E72D297353CC}">
              <c16:uniqueId val="{00000001-5165-4E0B-882F-33CF0982D14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35.56</c:v>
                </c:pt>
              </c:numCache>
            </c:numRef>
          </c:val>
          <c:extLst>
            <c:ext xmlns:c16="http://schemas.microsoft.com/office/drawing/2014/chart" uri="{C3380CC4-5D6E-409C-BE32-E72D297353CC}">
              <c16:uniqueId val="{00000000-43DA-48BC-88CC-0BF9B847942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74.790000000000006</c:v>
                </c:pt>
              </c:numCache>
            </c:numRef>
          </c:val>
          <c:smooth val="0"/>
          <c:extLst>
            <c:ext xmlns:c16="http://schemas.microsoft.com/office/drawing/2014/chart" uri="{C3380CC4-5D6E-409C-BE32-E72D297353CC}">
              <c16:uniqueId val="{00000001-43DA-48BC-88CC-0BF9B847942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1938.68</c:v>
                </c:pt>
              </c:numCache>
            </c:numRef>
          </c:val>
          <c:extLst>
            <c:ext xmlns:c16="http://schemas.microsoft.com/office/drawing/2014/chart" uri="{C3380CC4-5D6E-409C-BE32-E72D297353CC}">
              <c16:uniqueId val="{00000000-536D-483E-81D4-9898A76E70E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767.56</c:v>
                </c:pt>
              </c:numCache>
            </c:numRef>
          </c:val>
          <c:smooth val="0"/>
          <c:extLst>
            <c:ext xmlns:c16="http://schemas.microsoft.com/office/drawing/2014/chart" uri="{C3380CC4-5D6E-409C-BE32-E72D297353CC}">
              <c16:uniqueId val="{00000001-536D-483E-81D4-9898A76E70E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94.35</c:v>
                </c:pt>
              </c:numCache>
            </c:numRef>
          </c:val>
          <c:extLst>
            <c:ext xmlns:c16="http://schemas.microsoft.com/office/drawing/2014/chart" uri="{C3380CC4-5D6E-409C-BE32-E72D297353CC}">
              <c16:uniqueId val="{00000000-9813-4412-8C7A-15EB8BF916F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90.23</c:v>
                </c:pt>
              </c:numCache>
            </c:numRef>
          </c:val>
          <c:smooth val="0"/>
          <c:extLst>
            <c:ext xmlns:c16="http://schemas.microsoft.com/office/drawing/2014/chart" uri="{C3380CC4-5D6E-409C-BE32-E72D297353CC}">
              <c16:uniqueId val="{00000001-9813-4412-8C7A-15EB8BF916F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156.83000000000001</c:v>
                </c:pt>
              </c:numCache>
            </c:numRef>
          </c:val>
          <c:extLst>
            <c:ext xmlns:c16="http://schemas.microsoft.com/office/drawing/2014/chart" uri="{C3380CC4-5D6E-409C-BE32-E72D297353CC}">
              <c16:uniqueId val="{00000000-5CE3-45CA-A370-F3AB6EE8AC1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170.2</c:v>
                </c:pt>
              </c:numCache>
            </c:numRef>
          </c:val>
          <c:smooth val="0"/>
          <c:extLst>
            <c:ext xmlns:c16="http://schemas.microsoft.com/office/drawing/2014/chart" uri="{C3380CC4-5D6E-409C-BE32-E72D297353CC}">
              <c16:uniqueId val="{00000001-5CE3-45CA-A370-F3AB6EE8AC1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宮城県　松島町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Cc1</v>
      </c>
      <c r="X8" s="64"/>
      <c r="Y8" s="64"/>
      <c r="Z8" s="64"/>
      <c r="AA8" s="64"/>
      <c r="AB8" s="64"/>
      <c r="AC8" s="64"/>
      <c r="AD8" s="65" t="str">
        <f>データ!$M$6</f>
        <v>非設置</v>
      </c>
      <c r="AE8" s="65"/>
      <c r="AF8" s="65"/>
      <c r="AG8" s="65"/>
      <c r="AH8" s="65"/>
      <c r="AI8" s="65"/>
      <c r="AJ8" s="65"/>
      <c r="AK8" s="3"/>
      <c r="AL8" s="44">
        <f>データ!S6</f>
        <v>13085</v>
      </c>
      <c r="AM8" s="44"/>
      <c r="AN8" s="44"/>
      <c r="AO8" s="44"/>
      <c r="AP8" s="44"/>
      <c r="AQ8" s="44"/>
      <c r="AR8" s="44"/>
      <c r="AS8" s="44"/>
      <c r="AT8" s="45">
        <f>データ!T6</f>
        <v>53.56</v>
      </c>
      <c r="AU8" s="45"/>
      <c r="AV8" s="45"/>
      <c r="AW8" s="45"/>
      <c r="AX8" s="45"/>
      <c r="AY8" s="45"/>
      <c r="AZ8" s="45"/>
      <c r="BA8" s="45"/>
      <c r="BB8" s="45">
        <f>データ!U6</f>
        <v>244.31</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76.34</v>
      </c>
      <c r="J10" s="45"/>
      <c r="K10" s="45"/>
      <c r="L10" s="45"/>
      <c r="M10" s="45"/>
      <c r="N10" s="45"/>
      <c r="O10" s="45"/>
      <c r="P10" s="45">
        <f>データ!P6</f>
        <v>72.72</v>
      </c>
      <c r="Q10" s="45"/>
      <c r="R10" s="45"/>
      <c r="S10" s="45"/>
      <c r="T10" s="45"/>
      <c r="U10" s="45"/>
      <c r="V10" s="45"/>
      <c r="W10" s="45">
        <f>データ!Q6</f>
        <v>81.92</v>
      </c>
      <c r="X10" s="45"/>
      <c r="Y10" s="45"/>
      <c r="Z10" s="45"/>
      <c r="AA10" s="45"/>
      <c r="AB10" s="45"/>
      <c r="AC10" s="45"/>
      <c r="AD10" s="44">
        <f>データ!R6</f>
        <v>3140</v>
      </c>
      <c r="AE10" s="44"/>
      <c r="AF10" s="44"/>
      <c r="AG10" s="44"/>
      <c r="AH10" s="44"/>
      <c r="AI10" s="44"/>
      <c r="AJ10" s="44"/>
      <c r="AK10" s="2"/>
      <c r="AL10" s="44">
        <f>データ!V6</f>
        <v>9468</v>
      </c>
      <c r="AM10" s="44"/>
      <c r="AN10" s="44"/>
      <c r="AO10" s="44"/>
      <c r="AP10" s="44"/>
      <c r="AQ10" s="44"/>
      <c r="AR10" s="44"/>
      <c r="AS10" s="44"/>
      <c r="AT10" s="45">
        <f>データ!W6</f>
        <v>2.95</v>
      </c>
      <c r="AU10" s="45"/>
      <c r="AV10" s="45"/>
      <c r="AW10" s="45"/>
      <c r="AX10" s="45"/>
      <c r="AY10" s="45"/>
      <c r="AZ10" s="45"/>
      <c r="BA10" s="45"/>
      <c r="BB10" s="45">
        <f>データ!X6</f>
        <v>3209.49</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iNtKfHzH3pnvuyRQdaSmMvc4Erf1GcMrNq1Kfsukvso9Xe0Mo8KOp0JDsmXU4lESZmTNYCQCaU9cIAOcluykiQ==" saltValue="iJ6x8/s3jmj5YBoJS9nSd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44016</v>
      </c>
      <c r="D6" s="19">
        <f t="shared" si="3"/>
        <v>46</v>
      </c>
      <c r="E6" s="19">
        <f t="shared" si="3"/>
        <v>17</v>
      </c>
      <c r="F6" s="19">
        <f t="shared" si="3"/>
        <v>1</v>
      </c>
      <c r="G6" s="19">
        <f t="shared" si="3"/>
        <v>0</v>
      </c>
      <c r="H6" s="19" t="str">
        <f t="shared" si="3"/>
        <v>宮城県　松島町</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76.34</v>
      </c>
      <c r="P6" s="20">
        <f t="shared" si="3"/>
        <v>72.72</v>
      </c>
      <c r="Q6" s="20">
        <f t="shared" si="3"/>
        <v>81.92</v>
      </c>
      <c r="R6" s="20">
        <f t="shared" si="3"/>
        <v>3140</v>
      </c>
      <c r="S6" s="20">
        <f t="shared" si="3"/>
        <v>13085</v>
      </c>
      <c r="T6" s="20">
        <f t="shared" si="3"/>
        <v>53.56</v>
      </c>
      <c r="U6" s="20">
        <f t="shared" si="3"/>
        <v>244.31</v>
      </c>
      <c r="V6" s="20">
        <f t="shared" si="3"/>
        <v>9468</v>
      </c>
      <c r="W6" s="20">
        <f t="shared" si="3"/>
        <v>2.95</v>
      </c>
      <c r="X6" s="20">
        <f t="shared" si="3"/>
        <v>3209.49</v>
      </c>
      <c r="Y6" s="21" t="str">
        <f>IF(Y7="",NA(),Y7)</f>
        <v>-</v>
      </c>
      <c r="Z6" s="21" t="str">
        <f t="shared" ref="Z6:AH6" si="4">IF(Z7="",NA(),Z7)</f>
        <v>-</v>
      </c>
      <c r="AA6" s="21" t="str">
        <f t="shared" si="4"/>
        <v>-</v>
      </c>
      <c r="AB6" s="21" t="str">
        <f t="shared" si="4"/>
        <v>-</v>
      </c>
      <c r="AC6" s="21">
        <f t="shared" si="4"/>
        <v>104.24</v>
      </c>
      <c r="AD6" s="21" t="str">
        <f t="shared" si="4"/>
        <v>-</v>
      </c>
      <c r="AE6" s="21" t="str">
        <f t="shared" si="4"/>
        <v>-</v>
      </c>
      <c r="AF6" s="21" t="str">
        <f t="shared" si="4"/>
        <v>-</v>
      </c>
      <c r="AG6" s="21" t="str">
        <f t="shared" si="4"/>
        <v>-</v>
      </c>
      <c r="AH6" s="21">
        <f t="shared" si="4"/>
        <v>106.53</v>
      </c>
      <c r="AI6" s="20" t="str">
        <f>IF(AI7="","",IF(AI7="-","【-】","【"&amp;SUBSTITUTE(TEXT(AI7,"#,##0.00"),"-","△")&amp;"】"))</f>
        <v>【105.91】</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18.41</v>
      </c>
      <c r="AT6" s="20" t="str">
        <f>IF(AT7="","",IF(AT7="-","【-】","【"&amp;SUBSTITUTE(TEXT(AT7,"#,##0.00"),"-","△")&amp;"】"))</f>
        <v>【3.03】</v>
      </c>
      <c r="AU6" s="21" t="str">
        <f>IF(AU7="",NA(),AU7)</f>
        <v>-</v>
      </c>
      <c r="AV6" s="21" t="str">
        <f t="shared" ref="AV6:BD6" si="6">IF(AV7="",NA(),AV7)</f>
        <v>-</v>
      </c>
      <c r="AW6" s="21" t="str">
        <f t="shared" si="6"/>
        <v>-</v>
      </c>
      <c r="AX6" s="21" t="str">
        <f t="shared" si="6"/>
        <v>-</v>
      </c>
      <c r="AY6" s="21">
        <f t="shared" si="6"/>
        <v>35.56</v>
      </c>
      <c r="AZ6" s="21" t="str">
        <f t="shared" si="6"/>
        <v>-</v>
      </c>
      <c r="BA6" s="21" t="str">
        <f t="shared" si="6"/>
        <v>-</v>
      </c>
      <c r="BB6" s="21" t="str">
        <f t="shared" si="6"/>
        <v>-</v>
      </c>
      <c r="BC6" s="21" t="str">
        <f t="shared" si="6"/>
        <v>-</v>
      </c>
      <c r="BD6" s="21">
        <f t="shared" si="6"/>
        <v>74.790000000000006</v>
      </c>
      <c r="BE6" s="20" t="str">
        <f>IF(BE7="","",IF(BE7="-","【-】","【"&amp;SUBSTITUTE(TEXT(BE7,"#,##0.00"),"-","△")&amp;"】"))</f>
        <v>【78.43】</v>
      </c>
      <c r="BF6" s="21" t="str">
        <f>IF(BF7="",NA(),BF7)</f>
        <v>-</v>
      </c>
      <c r="BG6" s="21" t="str">
        <f t="shared" ref="BG6:BO6" si="7">IF(BG7="",NA(),BG7)</f>
        <v>-</v>
      </c>
      <c r="BH6" s="21" t="str">
        <f t="shared" si="7"/>
        <v>-</v>
      </c>
      <c r="BI6" s="21" t="str">
        <f t="shared" si="7"/>
        <v>-</v>
      </c>
      <c r="BJ6" s="21">
        <f t="shared" si="7"/>
        <v>1938.68</v>
      </c>
      <c r="BK6" s="21" t="str">
        <f t="shared" si="7"/>
        <v>-</v>
      </c>
      <c r="BL6" s="21" t="str">
        <f t="shared" si="7"/>
        <v>-</v>
      </c>
      <c r="BM6" s="21" t="str">
        <f t="shared" si="7"/>
        <v>-</v>
      </c>
      <c r="BN6" s="21" t="str">
        <f t="shared" si="7"/>
        <v>-</v>
      </c>
      <c r="BO6" s="21">
        <f t="shared" si="7"/>
        <v>767.56</v>
      </c>
      <c r="BP6" s="20" t="str">
        <f>IF(BP7="","",IF(BP7="-","【-】","【"&amp;SUBSTITUTE(TEXT(BP7,"#,##0.00"),"-","△")&amp;"】"))</f>
        <v>【630.82】</v>
      </c>
      <c r="BQ6" s="21" t="str">
        <f>IF(BQ7="",NA(),BQ7)</f>
        <v>-</v>
      </c>
      <c r="BR6" s="21" t="str">
        <f t="shared" ref="BR6:BZ6" si="8">IF(BR7="",NA(),BR7)</f>
        <v>-</v>
      </c>
      <c r="BS6" s="21" t="str">
        <f t="shared" si="8"/>
        <v>-</v>
      </c>
      <c r="BT6" s="21" t="str">
        <f t="shared" si="8"/>
        <v>-</v>
      </c>
      <c r="BU6" s="21">
        <f t="shared" si="8"/>
        <v>94.35</v>
      </c>
      <c r="BV6" s="21" t="str">
        <f t="shared" si="8"/>
        <v>-</v>
      </c>
      <c r="BW6" s="21" t="str">
        <f t="shared" si="8"/>
        <v>-</v>
      </c>
      <c r="BX6" s="21" t="str">
        <f t="shared" si="8"/>
        <v>-</v>
      </c>
      <c r="BY6" s="21" t="str">
        <f t="shared" si="8"/>
        <v>-</v>
      </c>
      <c r="BZ6" s="21">
        <f t="shared" si="8"/>
        <v>90.23</v>
      </c>
      <c r="CA6" s="20" t="str">
        <f>IF(CA7="","",IF(CA7="-","【-】","【"&amp;SUBSTITUTE(TEXT(CA7,"#,##0.00"),"-","△")&amp;"】"))</f>
        <v>【97.81】</v>
      </c>
      <c r="CB6" s="21" t="str">
        <f>IF(CB7="",NA(),CB7)</f>
        <v>-</v>
      </c>
      <c r="CC6" s="21" t="str">
        <f t="shared" ref="CC6:CK6" si="9">IF(CC7="",NA(),CC7)</f>
        <v>-</v>
      </c>
      <c r="CD6" s="21" t="str">
        <f t="shared" si="9"/>
        <v>-</v>
      </c>
      <c r="CE6" s="21" t="str">
        <f t="shared" si="9"/>
        <v>-</v>
      </c>
      <c r="CF6" s="21">
        <f t="shared" si="9"/>
        <v>156.83000000000001</v>
      </c>
      <c r="CG6" s="21" t="str">
        <f t="shared" si="9"/>
        <v>-</v>
      </c>
      <c r="CH6" s="21" t="str">
        <f t="shared" si="9"/>
        <v>-</v>
      </c>
      <c r="CI6" s="21" t="str">
        <f t="shared" si="9"/>
        <v>-</v>
      </c>
      <c r="CJ6" s="21" t="str">
        <f t="shared" si="9"/>
        <v>-</v>
      </c>
      <c r="CK6" s="21">
        <f t="shared" si="9"/>
        <v>170.2</v>
      </c>
      <c r="CL6" s="20" t="str">
        <f>IF(CL7="","",IF(CL7="-","【-】","【"&amp;SUBSTITUTE(TEXT(CL7,"#,##0.00"),"-","△")&amp;"】"))</f>
        <v>【138.75】</v>
      </c>
      <c r="CM6" s="21" t="str">
        <f>IF(CM7="",NA(),CM7)</f>
        <v>-</v>
      </c>
      <c r="CN6" s="21" t="str">
        <f t="shared" ref="CN6:CV6" si="10">IF(CN7="",NA(),CN7)</f>
        <v>-</v>
      </c>
      <c r="CO6" s="21" t="str">
        <f t="shared" si="10"/>
        <v>-</v>
      </c>
      <c r="CP6" s="21" t="str">
        <f t="shared" si="10"/>
        <v>-</v>
      </c>
      <c r="CQ6" s="21">
        <f t="shared" si="10"/>
        <v>47.37</v>
      </c>
      <c r="CR6" s="21" t="str">
        <f t="shared" si="10"/>
        <v>-</v>
      </c>
      <c r="CS6" s="21" t="str">
        <f t="shared" si="10"/>
        <v>-</v>
      </c>
      <c r="CT6" s="21" t="str">
        <f t="shared" si="10"/>
        <v>-</v>
      </c>
      <c r="CU6" s="21" t="str">
        <f t="shared" si="10"/>
        <v>-</v>
      </c>
      <c r="CV6" s="21">
        <f t="shared" si="10"/>
        <v>56.51</v>
      </c>
      <c r="CW6" s="20" t="str">
        <f>IF(CW7="","",IF(CW7="-","【-】","【"&amp;SUBSTITUTE(TEXT(CW7,"#,##0.00"),"-","△")&amp;"】"))</f>
        <v>【58.94】</v>
      </c>
      <c r="CX6" s="21" t="str">
        <f>IF(CX7="",NA(),CX7)</f>
        <v>-</v>
      </c>
      <c r="CY6" s="21" t="str">
        <f t="shared" ref="CY6:DG6" si="11">IF(CY7="",NA(),CY7)</f>
        <v>-</v>
      </c>
      <c r="CZ6" s="21" t="str">
        <f t="shared" si="11"/>
        <v>-</v>
      </c>
      <c r="DA6" s="21" t="str">
        <f t="shared" si="11"/>
        <v>-</v>
      </c>
      <c r="DB6" s="21">
        <f t="shared" si="11"/>
        <v>94.35</v>
      </c>
      <c r="DC6" s="21" t="str">
        <f t="shared" si="11"/>
        <v>-</v>
      </c>
      <c r="DD6" s="21" t="str">
        <f t="shared" si="11"/>
        <v>-</v>
      </c>
      <c r="DE6" s="21" t="str">
        <f t="shared" si="11"/>
        <v>-</v>
      </c>
      <c r="DF6" s="21" t="str">
        <f t="shared" si="11"/>
        <v>-</v>
      </c>
      <c r="DG6" s="21">
        <f t="shared" si="11"/>
        <v>90.62</v>
      </c>
      <c r="DH6" s="20" t="str">
        <f>IF(DH7="","",IF(DH7="-","【-】","【"&amp;SUBSTITUTE(TEXT(DH7,"#,##0.00"),"-","△")&amp;"】"))</f>
        <v>【95.91】</v>
      </c>
      <c r="DI6" s="21" t="str">
        <f>IF(DI7="",NA(),DI7)</f>
        <v>-</v>
      </c>
      <c r="DJ6" s="21" t="str">
        <f t="shared" ref="DJ6:DR6" si="12">IF(DJ7="",NA(),DJ7)</f>
        <v>-</v>
      </c>
      <c r="DK6" s="21" t="str">
        <f t="shared" si="12"/>
        <v>-</v>
      </c>
      <c r="DL6" s="21" t="str">
        <f t="shared" si="12"/>
        <v>-</v>
      </c>
      <c r="DM6" s="21">
        <f t="shared" si="12"/>
        <v>4.34</v>
      </c>
      <c r="DN6" s="21" t="str">
        <f t="shared" si="12"/>
        <v>-</v>
      </c>
      <c r="DO6" s="21" t="str">
        <f t="shared" si="12"/>
        <v>-</v>
      </c>
      <c r="DP6" s="21" t="str">
        <f t="shared" si="12"/>
        <v>-</v>
      </c>
      <c r="DQ6" s="21" t="str">
        <f t="shared" si="12"/>
        <v>-</v>
      </c>
      <c r="DR6" s="21">
        <f t="shared" si="12"/>
        <v>26.9</v>
      </c>
      <c r="DS6" s="20" t="str">
        <f>IF(DS7="","",IF(DS7="-","【-】","【"&amp;SUBSTITUTE(TEXT(DS7,"#,##0.00"),"-","△")&amp;"】"))</f>
        <v>【41.09】</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2.08</v>
      </c>
      <c r="ED6" s="20" t="str">
        <f>IF(ED7="","",IF(ED7="-","【-】","【"&amp;SUBSTITUTE(TEXT(ED7,"#,##0.00"),"-","△")&amp;"】"))</f>
        <v>【8.68】</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0.09</v>
      </c>
      <c r="EO6" s="20" t="str">
        <f>IF(EO7="","",IF(EO7="-","【-】","【"&amp;SUBSTITUTE(TEXT(EO7,"#,##0.00"),"-","△")&amp;"】"))</f>
        <v>【0.22】</v>
      </c>
    </row>
    <row r="7" spans="1:148" s="22" customFormat="1" x14ac:dyDescent="0.15">
      <c r="A7" s="14"/>
      <c r="B7" s="23">
        <v>2023</v>
      </c>
      <c r="C7" s="23">
        <v>44016</v>
      </c>
      <c r="D7" s="23">
        <v>46</v>
      </c>
      <c r="E7" s="23">
        <v>17</v>
      </c>
      <c r="F7" s="23">
        <v>1</v>
      </c>
      <c r="G7" s="23">
        <v>0</v>
      </c>
      <c r="H7" s="23" t="s">
        <v>96</v>
      </c>
      <c r="I7" s="23" t="s">
        <v>97</v>
      </c>
      <c r="J7" s="23" t="s">
        <v>98</v>
      </c>
      <c r="K7" s="23" t="s">
        <v>99</v>
      </c>
      <c r="L7" s="23" t="s">
        <v>100</v>
      </c>
      <c r="M7" s="23" t="s">
        <v>101</v>
      </c>
      <c r="N7" s="24" t="s">
        <v>102</v>
      </c>
      <c r="O7" s="24">
        <v>76.34</v>
      </c>
      <c r="P7" s="24">
        <v>72.72</v>
      </c>
      <c r="Q7" s="24">
        <v>81.92</v>
      </c>
      <c r="R7" s="24">
        <v>3140</v>
      </c>
      <c r="S7" s="24">
        <v>13085</v>
      </c>
      <c r="T7" s="24">
        <v>53.56</v>
      </c>
      <c r="U7" s="24">
        <v>244.31</v>
      </c>
      <c r="V7" s="24">
        <v>9468</v>
      </c>
      <c r="W7" s="24">
        <v>2.95</v>
      </c>
      <c r="X7" s="24">
        <v>3209.49</v>
      </c>
      <c r="Y7" s="24" t="s">
        <v>102</v>
      </c>
      <c r="Z7" s="24" t="s">
        <v>102</v>
      </c>
      <c r="AA7" s="24" t="s">
        <v>102</v>
      </c>
      <c r="AB7" s="24" t="s">
        <v>102</v>
      </c>
      <c r="AC7" s="24">
        <v>104.24</v>
      </c>
      <c r="AD7" s="24" t="s">
        <v>102</v>
      </c>
      <c r="AE7" s="24" t="s">
        <v>102</v>
      </c>
      <c r="AF7" s="24" t="s">
        <v>102</v>
      </c>
      <c r="AG7" s="24" t="s">
        <v>102</v>
      </c>
      <c r="AH7" s="24">
        <v>106.53</v>
      </c>
      <c r="AI7" s="24">
        <v>105.91</v>
      </c>
      <c r="AJ7" s="24" t="s">
        <v>102</v>
      </c>
      <c r="AK7" s="24" t="s">
        <v>102</v>
      </c>
      <c r="AL7" s="24" t="s">
        <v>102</v>
      </c>
      <c r="AM7" s="24" t="s">
        <v>102</v>
      </c>
      <c r="AN7" s="24">
        <v>0</v>
      </c>
      <c r="AO7" s="24" t="s">
        <v>102</v>
      </c>
      <c r="AP7" s="24" t="s">
        <v>102</v>
      </c>
      <c r="AQ7" s="24" t="s">
        <v>102</v>
      </c>
      <c r="AR7" s="24" t="s">
        <v>102</v>
      </c>
      <c r="AS7" s="24">
        <v>18.41</v>
      </c>
      <c r="AT7" s="24">
        <v>3.03</v>
      </c>
      <c r="AU7" s="24" t="s">
        <v>102</v>
      </c>
      <c r="AV7" s="24" t="s">
        <v>102</v>
      </c>
      <c r="AW7" s="24" t="s">
        <v>102</v>
      </c>
      <c r="AX7" s="24" t="s">
        <v>102</v>
      </c>
      <c r="AY7" s="24">
        <v>35.56</v>
      </c>
      <c r="AZ7" s="24" t="s">
        <v>102</v>
      </c>
      <c r="BA7" s="24" t="s">
        <v>102</v>
      </c>
      <c r="BB7" s="24" t="s">
        <v>102</v>
      </c>
      <c r="BC7" s="24" t="s">
        <v>102</v>
      </c>
      <c r="BD7" s="24">
        <v>74.790000000000006</v>
      </c>
      <c r="BE7" s="24">
        <v>78.430000000000007</v>
      </c>
      <c r="BF7" s="24" t="s">
        <v>102</v>
      </c>
      <c r="BG7" s="24" t="s">
        <v>102</v>
      </c>
      <c r="BH7" s="24" t="s">
        <v>102</v>
      </c>
      <c r="BI7" s="24" t="s">
        <v>102</v>
      </c>
      <c r="BJ7" s="24">
        <v>1938.68</v>
      </c>
      <c r="BK7" s="24" t="s">
        <v>102</v>
      </c>
      <c r="BL7" s="24" t="s">
        <v>102</v>
      </c>
      <c r="BM7" s="24" t="s">
        <v>102</v>
      </c>
      <c r="BN7" s="24" t="s">
        <v>102</v>
      </c>
      <c r="BO7" s="24">
        <v>767.56</v>
      </c>
      <c r="BP7" s="24">
        <v>630.82000000000005</v>
      </c>
      <c r="BQ7" s="24" t="s">
        <v>102</v>
      </c>
      <c r="BR7" s="24" t="s">
        <v>102</v>
      </c>
      <c r="BS7" s="24" t="s">
        <v>102</v>
      </c>
      <c r="BT7" s="24" t="s">
        <v>102</v>
      </c>
      <c r="BU7" s="24">
        <v>94.35</v>
      </c>
      <c r="BV7" s="24" t="s">
        <v>102</v>
      </c>
      <c r="BW7" s="24" t="s">
        <v>102</v>
      </c>
      <c r="BX7" s="24" t="s">
        <v>102</v>
      </c>
      <c r="BY7" s="24" t="s">
        <v>102</v>
      </c>
      <c r="BZ7" s="24">
        <v>90.23</v>
      </c>
      <c r="CA7" s="24">
        <v>97.81</v>
      </c>
      <c r="CB7" s="24" t="s">
        <v>102</v>
      </c>
      <c r="CC7" s="24" t="s">
        <v>102</v>
      </c>
      <c r="CD7" s="24" t="s">
        <v>102</v>
      </c>
      <c r="CE7" s="24" t="s">
        <v>102</v>
      </c>
      <c r="CF7" s="24">
        <v>156.83000000000001</v>
      </c>
      <c r="CG7" s="24" t="s">
        <v>102</v>
      </c>
      <c r="CH7" s="24" t="s">
        <v>102</v>
      </c>
      <c r="CI7" s="24" t="s">
        <v>102</v>
      </c>
      <c r="CJ7" s="24" t="s">
        <v>102</v>
      </c>
      <c r="CK7" s="24">
        <v>170.2</v>
      </c>
      <c r="CL7" s="24">
        <v>138.75</v>
      </c>
      <c r="CM7" s="24" t="s">
        <v>102</v>
      </c>
      <c r="CN7" s="24" t="s">
        <v>102</v>
      </c>
      <c r="CO7" s="24" t="s">
        <v>102</v>
      </c>
      <c r="CP7" s="24" t="s">
        <v>102</v>
      </c>
      <c r="CQ7" s="24">
        <v>47.37</v>
      </c>
      <c r="CR7" s="24" t="s">
        <v>102</v>
      </c>
      <c r="CS7" s="24" t="s">
        <v>102</v>
      </c>
      <c r="CT7" s="24" t="s">
        <v>102</v>
      </c>
      <c r="CU7" s="24" t="s">
        <v>102</v>
      </c>
      <c r="CV7" s="24">
        <v>56.51</v>
      </c>
      <c r="CW7" s="24">
        <v>58.94</v>
      </c>
      <c r="CX7" s="24" t="s">
        <v>102</v>
      </c>
      <c r="CY7" s="24" t="s">
        <v>102</v>
      </c>
      <c r="CZ7" s="24" t="s">
        <v>102</v>
      </c>
      <c r="DA7" s="24" t="s">
        <v>102</v>
      </c>
      <c r="DB7" s="24">
        <v>94.35</v>
      </c>
      <c r="DC7" s="24" t="s">
        <v>102</v>
      </c>
      <c r="DD7" s="24" t="s">
        <v>102</v>
      </c>
      <c r="DE7" s="24" t="s">
        <v>102</v>
      </c>
      <c r="DF7" s="24" t="s">
        <v>102</v>
      </c>
      <c r="DG7" s="24">
        <v>90.62</v>
      </c>
      <c r="DH7" s="24">
        <v>95.91</v>
      </c>
      <c r="DI7" s="24" t="s">
        <v>102</v>
      </c>
      <c r="DJ7" s="24" t="s">
        <v>102</v>
      </c>
      <c r="DK7" s="24" t="s">
        <v>102</v>
      </c>
      <c r="DL7" s="24" t="s">
        <v>102</v>
      </c>
      <c r="DM7" s="24">
        <v>4.34</v>
      </c>
      <c r="DN7" s="24" t="s">
        <v>102</v>
      </c>
      <c r="DO7" s="24" t="s">
        <v>102</v>
      </c>
      <c r="DP7" s="24" t="s">
        <v>102</v>
      </c>
      <c r="DQ7" s="24" t="s">
        <v>102</v>
      </c>
      <c r="DR7" s="24">
        <v>26.9</v>
      </c>
      <c r="DS7" s="24">
        <v>41.09</v>
      </c>
      <c r="DT7" s="24" t="s">
        <v>102</v>
      </c>
      <c r="DU7" s="24" t="s">
        <v>102</v>
      </c>
      <c r="DV7" s="24" t="s">
        <v>102</v>
      </c>
      <c r="DW7" s="24" t="s">
        <v>102</v>
      </c>
      <c r="DX7" s="24">
        <v>0</v>
      </c>
      <c r="DY7" s="24" t="s">
        <v>102</v>
      </c>
      <c r="DZ7" s="24" t="s">
        <v>102</v>
      </c>
      <c r="EA7" s="24" t="s">
        <v>102</v>
      </c>
      <c r="EB7" s="24" t="s">
        <v>102</v>
      </c>
      <c r="EC7" s="24">
        <v>2.08</v>
      </c>
      <c r="ED7" s="24">
        <v>8.68</v>
      </c>
      <c r="EE7" s="24" t="s">
        <v>102</v>
      </c>
      <c r="EF7" s="24" t="s">
        <v>102</v>
      </c>
      <c r="EG7" s="24" t="s">
        <v>102</v>
      </c>
      <c r="EH7" s="24" t="s">
        <v>102</v>
      </c>
      <c r="EI7" s="24">
        <v>0</v>
      </c>
      <c r="EJ7" s="24" t="s">
        <v>102</v>
      </c>
      <c r="EK7" s="24" t="s">
        <v>102</v>
      </c>
      <c r="EL7" s="24" t="s">
        <v>102</v>
      </c>
      <c r="EM7" s="24" t="s">
        <v>102</v>
      </c>
      <c r="EN7" s="24">
        <v>0.09</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宮城県</cp:lastModifiedBy>
  <cp:lastPrinted>2025-02-17T02:11:17Z</cp:lastPrinted>
  <dcterms:created xsi:type="dcterms:W3CDTF">2024-12-19T01:12:08Z</dcterms:created>
  <dcterms:modified xsi:type="dcterms:W3CDTF">2025-02-17T02:11:18Z</dcterms:modified>
  <cp:category/>
</cp:coreProperties>
</file>