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24 松島町★\"/>
    </mc:Choice>
  </mc:AlternateContent>
  <workbookProtection workbookAlgorithmName="SHA-512" workbookHashValue="QWiq7EpCFqEJ/3G/a/ruwK1GmGNcIiDtcYtO+sG2RMVy/gBaw9erRIDJCHgCZ5OJ2gJe/VJXXs/6rElJcRcPvQ==" workbookSaltValue="De0O0H5f1U/bMLMXpqPcYQ==" workbookSpinCount="100000" lockStructure="1"/>
  <bookViews>
    <workbookView xWindow="0" yWindow="0" windowWidth="28800" windowHeight="1221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W10" i="4"/>
  <c r="P10" i="4"/>
  <c r="I10" i="4"/>
  <c r="BB8" i="4"/>
  <c r="AL8" i="4"/>
  <c r="P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<sst xmlns="http://schemas.openxmlformats.org/spreadsheetml/2006/main" count="236" uniqueCount="119">
  <si>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</si>
  <si>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</si>
  <si>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</si>
  <si>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</si>
  <si>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</si>
  <si>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</si>
  <si>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</si>
  <si>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</si>
  <si>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</si>
  <si>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</si>
  <si>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</si>
  <si>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</si>
  <si>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</si>
  <si>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</si>
  <si>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</si>
  <si>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</si>
  <si>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</si>
  <si>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</si>
  <si>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</si>
  <si>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</si>
  <si>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</si>
  <si>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</si>
  <si>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</si>
  <si>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</si>
  <si>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</si>
  <si>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</si>
  <si>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</si>
  <si>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</si>
  <si>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</si>
  <si>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</si>
  <si>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</si>
  <si>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</si>
  <si>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</si>
  <si>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</si>
  <si>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</si>
  <si>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</si>
  <si>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</si>
  <si>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</si>
  <si>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</si>
  <si>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</si>
  <si>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</si>
  <si>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</si>
  <si>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</si>
  <si>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</si>
  <si>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</si>
  <si>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</si>
  <si>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</si>
  <si>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</si>
  <si>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</si>
  <si>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</si>
  <si>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</si>
  <si>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</si>
  <si>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</si>
  <si>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</si>
  <si>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</si>
  <si>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</si>
  <si>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</si>
  <si>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</si>
  <si>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</si>
  <si>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</si>
  <si>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</si>
  <si>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</si>
  <si>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</si>
  <si>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</si>
  <si>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</si>
  <si>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</si>
  <si>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</si>
  <si>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</si>
  <si>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</si>
  <si>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</si>
  <si>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</si>
  <si>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</si>
  <si>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</si>
  <si>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</si>
  <si>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</si>
  <si>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</si>
  <si>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</si>
  <si>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</si>
  <si>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</si>
  <si>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</si>
  <si>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</si>
  <si>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</si>
  <si>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</si>
  <si>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</si>
  <si>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</si>
  <si>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</si>
  <si>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</si>
  <si>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</si>
  <si>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</si>
  <si>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</si>
  <si>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</si>
  <si>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</si>
  <si>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</si>
  <si>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</si>
  <si>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</si>
  <si>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</si>
  <si>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</si>
  <si>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</si>
  <si>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</si>
  <si>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</si>
  <si>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</si>
  <si>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</si>
  <si>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</si>
  <si>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</si>
  <si>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</si>
  <si>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</si>
  <si>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</si>
  <si>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</si>
  <si>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</si>
  <si>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</si>
  <si>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</si>
  <si>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</si>
  <si>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</si>
  <si>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</si>
  <si>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</si>
  <si>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</si>
  <si>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①収益的収支比率は、前年同様、新型コロナウイルス感染症の影響により下水道使用料が落ち込んでいる。
④企業債残高対事業規模比率は、前年度より減少したものの、依然として類似団体平均を大きく上回っているため、今後見込まれる施設の更新に備え、計画的な投資に努めていきたい。
⑤経費回収率は、収益的収支比率と同様に下水道使用料の減収により大きく減少した。100%を下回っているため、使用料収入の確保や汚水処理費の削減が必要である。
⑥汚水処理原価は、資本費の増加や人口減少により、類似団体と比べ高い数値で推移しているため、投資の効率化や接続率向上による有収水量の増加などの経営改善を図っていく。
⑦施設利用率は、類似団体平均を下回っている。現在未普及地域の整備を進めているが、使用水量の大幅な増加は見込めない。
⑧水洗化率は、90%台を維持しており、類似団体平均を上回っている。引き続き普及促進に努め、接続率の向上を図り経営改善に繋げていきたい。</t>
    <rPh sb="12" eb="14">
      <t>ドウヨウ</t>
    </rPh>
    <rPh sb="40" eb="41">
      <t>オ</t>
    </rPh>
    <rPh sb="42" eb="43">
      <t>コ</t>
    </rPh>
    <rPh sb="89" eb="90">
      <t>オオ</t>
    </rPh>
    <rPh sb="333" eb="335">
      <t>シヨウ</t>
    </rPh>
    <rPh sb="335" eb="337">
      <t>スイリョウ</t>
    </rPh>
    <phoneticPr fontId="4"/>
  </si>
  <si>
    <t>平成3年度に供用開始しており、耐用年数に達していないが、今後更新時期を迎えるにあたり、ストックマネジメント計画を策定し、計画的な改築・更新に取り組む必要がある。</t>
    <phoneticPr fontId="4"/>
  </si>
  <si>
    <t>本町は、単独で終末処理場を有しており、経常的な維持管理経費や更新等の投資が発生することから、引き続き適正な使用料収入の確保及び経費削減に努め、経営改善を図っていく。
今後、施設の更新時期を迎えるにあたり、人口減少による使用料収入の減など財源確保の課題もあることから、ストックマネジメントによる計画的かつ効率的な改築・更新に取り組むとともに、使用料の見直しも視野に入れながら慎重に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</si>
</sst>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3.45</c:v>
                </c:pt>
                <c:pt idx="1">
                  <c:v>0.56999999999999995</c:v>
                </c:pt>
                <c:pt idx="2" formatCode="#,##0.00;&quot;△&quot;#,##0.00">
                  <c:v>0</c:v>
                </c:pt>
                <c:pt idx="3">
                  <c:v>0.34</c:v>
                </c:pt>
                <c:pt idx="4">
                  <c:v>0.31</c:v>
                </c:pt>
              </c:numCache>
            </c:numRef>
          </c:val>
          <c:extLst>
            <c:ext xmlns:c16="http://schemas.microsoft.com/office/drawing/2014/chart" uri="{C3380CC4-5D6E-409C-BE32-E72D297353CC}">
              <c16:uniqueId val="{00000000-6663-437C-89E2-CC765C05575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0.15</c:v>
                </c:pt>
                <c:pt idx="4">
                  <c:v>0.15</c:v>
                </c:pt>
              </c:numCache>
            </c:numRef>
          </c:val>
          <c:smooth val="0"/>
          <c:extLst>
            <c:ext xmlns:c16="http://schemas.microsoft.com/office/drawing/2014/chart" uri="{C3380CC4-5D6E-409C-BE32-E72D297353CC}">
              <c16:uniqueId val="{00000001-6663-437C-89E2-CC765C05575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50.15</c:v>
                </c:pt>
                <c:pt idx="1">
                  <c:v>48.63</c:v>
                </c:pt>
                <c:pt idx="2">
                  <c:v>52.09</c:v>
                </c:pt>
                <c:pt idx="3">
                  <c:v>48.1</c:v>
                </c:pt>
                <c:pt idx="4">
                  <c:v>44.88</c:v>
                </c:pt>
              </c:numCache>
            </c:numRef>
          </c:val>
          <c:extLst>
            <c:ext xmlns:c16="http://schemas.microsoft.com/office/drawing/2014/chart" uri="{C3380CC4-5D6E-409C-BE32-E72D297353CC}">
              <c16:uniqueId val="{00000000-D24B-4102-A1CE-A36909F363E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56.72</c:v>
                </c:pt>
                <c:pt idx="4">
                  <c:v>56.43</c:v>
                </c:pt>
              </c:numCache>
            </c:numRef>
          </c:val>
          <c:smooth val="0"/>
          <c:extLst>
            <c:ext xmlns:c16="http://schemas.microsoft.com/office/drawing/2014/chart" uri="{C3380CC4-5D6E-409C-BE32-E72D297353CC}">
              <c16:uniqueId val="{00000001-D24B-4102-A1CE-A36909F363E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91.22</c:v>
                </c:pt>
                <c:pt idx="1">
                  <c:v>92.52</c:v>
                </c:pt>
                <c:pt idx="2">
                  <c:v>93.77</c:v>
                </c:pt>
                <c:pt idx="3">
                  <c:v>95.49</c:v>
                </c:pt>
                <c:pt idx="4">
                  <c:v>95</c:v>
                </c:pt>
              </c:numCache>
            </c:numRef>
          </c:val>
          <c:extLst>
            <c:ext xmlns:c16="http://schemas.microsoft.com/office/drawing/2014/chart" uri="{C3380CC4-5D6E-409C-BE32-E72D297353CC}">
              <c16:uniqueId val="{00000000-D0FC-4125-BCFD-38849384399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90.72</c:v>
                </c:pt>
                <c:pt idx="4">
                  <c:v>91.07</c:v>
                </c:pt>
              </c:numCache>
            </c:numRef>
          </c:val>
          <c:smooth val="0"/>
          <c:extLst>
            <c:ext xmlns:c16="http://schemas.microsoft.com/office/drawing/2014/chart" uri="{C3380CC4-5D6E-409C-BE32-E72D297353CC}">
              <c16:uniqueId val="{00000001-D0FC-4125-BCFD-38849384399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83.65</c:v>
                </c:pt>
                <c:pt idx="1">
                  <c:v>72.02</c:v>
                </c:pt>
                <c:pt idx="2">
                  <c:v>81.08</c:v>
                </c:pt>
                <c:pt idx="3">
                  <c:v>68.510000000000005</c:v>
                </c:pt>
                <c:pt idx="4">
                  <c:v>69.78</c:v>
                </c:pt>
              </c:numCache>
            </c:numRef>
          </c:val>
          <c:extLst>
            <c:ext xmlns:c16="http://schemas.microsoft.com/office/drawing/2014/chart" uri="{C3380CC4-5D6E-409C-BE32-E72D297353CC}">
              <c16:uniqueId val="{00000000-FB16-4841-A08E-E831FB29317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16-4841-A08E-E831FB29317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AE-4DFA-BB23-0A6900C295A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AE-4DFA-BB23-0A6900C295A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85-40A6-917D-28E09A8AC24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85-40A6-917D-28E09A8AC24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3F-43BE-80EC-21194DD03EF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3F-43BE-80EC-21194DD03EF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44-4E5F-B476-1A1B2FF61B3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44-4E5F-B476-1A1B2FF61B3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1109.1099999999999</c:v>
                </c:pt>
                <c:pt idx="1">
                  <c:v>1143.3</c:v>
                </c:pt>
                <c:pt idx="2">
                  <c:v>1816.21</c:v>
                </c:pt>
                <c:pt idx="3">
                  <c:v>1636.68</c:v>
                </c:pt>
                <c:pt idx="4">
                  <c:v>1512.76</c:v>
                </c:pt>
              </c:numCache>
            </c:numRef>
          </c:val>
          <c:extLst>
            <c:ext xmlns:c16="http://schemas.microsoft.com/office/drawing/2014/chart" uri="{C3380CC4-5D6E-409C-BE32-E72D297353CC}">
              <c16:uniqueId val="{00000000-ADDD-4A59-A721-6B864651EB7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789.08</c:v>
                </c:pt>
                <c:pt idx="4">
                  <c:v>747.84</c:v>
                </c:pt>
              </c:numCache>
            </c:numRef>
          </c:val>
          <c:smooth val="0"/>
          <c:extLst>
            <c:ext xmlns:c16="http://schemas.microsoft.com/office/drawing/2014/chart" uri="{C3380CC4-5D6E-409C-BE32-E72D297353CC}">
              <c16:uniqueId val="{00000001-ADDD-4A59-A721-6B864651EB7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66.069999999999993</c:v>
                </c:pt>
                <c:pt idx="1">
                  <c:v>61.49</c:v>
                </c:pt>
                <c:pt idx="2">
                  <c:v>74.48</c:v>
                </c:pt>
                <c:pt idx="3">
                  <c:v>65.150000000000006</c:v>
                </c:pt>
                <c:pt idx="4">
                  <c:v>63.19</c:v>
                </c:pt>
              </c:numCache>
            </c:numRef>
          </c:val>
          <c:extLst>
            <c:ext xmlns:c16="http://schemas.microsoft.com/office/drawing/2014/chart" uri="{C3380CC4-5D6E-409C-BE32-E72D297353CC}">
              <c16:uniqueId val="{00000000-A0B2-49BB-9AB6-1CFEF507D4F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88.25</c:v>
                </c:pt>
                <c:pt idx="4">
                  <c:v>90.17</c:v>
                </c:pt>
              </c:numCache>
            </c:numRef>
          </c:val>
          <c:smooth val="0"/>
          <c:extLst>
            <c:ext xmlns:c16="http://schemas.microsoft.com/office/drawing/2014/chart" uri="{C3380CC4-5D6E-409C-BE32-E72D297353CC}">
              <c16:uniqueId val="{00000001-A0B2-49BB-9AB6-1CFEF507D4F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238.4</c:v>
                </c:pt>
                <c:pt idx="1">
                  <c:v>258.5</c:v>
                </c:pt>
                <c:pt idx="2">
                  <c:v>214.81</c:v>
                </c:pt>
                <c:pt idx="3">
                  <c:v>253.32</c:v>
                </c:pt>
                <c:pt idx="4">
                  <c:v>258.08</c:v>
                </c:pt>
              </c:numCache>
            </c:numRef>
          </c:val>
          <c:extLst>
            <c:ext xmlns:c16="http://schemas.microsoft.com/office/drawing/2014/chart" uri="{C3380CC4-5D6E-409C-BE32-E72D297353CC}">
              <c16:uniqueId val="{00000000-AD0F-4068-A751-D83D9E057BB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176.37</c:v>
                </c:pt>
                <c:pt idx="4">
                  <c:v>173.17</c:v>
                </c:pt>
              </c:numCache>
            </c:numRef>
          </c:val>
          <c:smooth val="0"/>
          <c:extLst>
            <c:ext xmlns:c16="http://schemas.microsoft.com/office/drawing/2014/chart" uri="{C3380CC4-5D6E-409C-BE32-E72D297353CC}">
              <c16:uniqueId val="{00000001-AD0F-4068-A751-D83D9E057BB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宮城県　松島町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13502</v>
      </c>
      <c r="AM8" s="37"/>
      <c r="AN8" s="37"/>
      <c r="AO8" s="37"/>
      <c r="AP8" s="37"/>
      <c r="AQ8" s="37"/>
      <c r="AR8" s="37"/>
      <c r="AS8" s="37"/>
      <c r="AT8" s="38">
        <f>データ!T6</f>
        <v>53.56</v>
      </c>
      <c r="AU8" s="38"/>
      <c r="AV8" s="38"/>
      <c r="AW8" s="38"/>
      <c r="AX8" s="38"/>
      <c r="AY8" s="38"/>
      <c r="AZ8" s="38"/>
      <c r="BA8" s="38"/>
      <c r="BB8" s="38">
        <f>データ!U6</f>
        <v>252.09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71.680000000000007</v>
      </c>
      <c r="Q10" s="38"/>
      <c r="R10" s="38"/>
      <c r="S10" s="38"/>
      <c r="T10" s="38"/>
      <c r="U10" s="38"/>
      <c r="V10" s="38"/>
      <c r="W10" s="38">
        <f>データ!Q6</f>
        <v>77.36</v>
      </c>
      <c r="X10" s="38"/>
      <c r="Y10" s="38"/>
      <c r="Z10" s="38"/>
      <c r="AA10" s="38"/>
      <c r="AB10" s="38"/>
      <c r="AC10" s="38"/>
      <c r="AD10" s="37">
        <f>データ!R6</f>
        <v>3140</v>
      </c>
      <c r="AE10" s="37"/>
      <c r="AF10" s="37"/>
      <c r="AG10" s="37"/>
      <c r="AH10" s="37"/>
      <c r="AI10" s="37"/>
      <c r="AJ10" s="37"/>
      <c r="AK10" s="2"/>
      <c r="AL10" s="37">
        <f>データ!V6</f>
        <v>9637</v>
      </c>
      <c r="AM10" s="37"/>
      <c r="AN10" s="37"/>
      <c r="AO10" s="37"/>
      <c r="AP10" s="37"/>
      <c r="AQ10" s="37"/>
      <c r="AR10" s="37"/>
      <c r="AS10" s="37"/>
      <c r="AT10" s="38">
        <f>データ!W6</f>
        <v>2.93</v>
      </c>
      <c r="AU10" s="38"/>
      <c r="AV10" s="38"/>
      <c r="AW10" s="38"/>
      <c r="AX10" s="38"/>
      <c r="AY10" s="38"/>
      <c r="AZ10" s="38"/>
      <c r="BA10" s="38"/>
      <c r="BB10" s="38">
        <f>データ!X6</f>
        <v>3289.08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64m1Rd40orF+JycyVFvqOEs4qIKcWAQqXARyRIlznYoF72j7oKraNbNuXYxTV0OQvICVcCzHQBVXfTtP5UfeYQ==" saltValue="H0hqO1lKdQBu87LloTTji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44016</v>
      </c>
      <c r="D6" s="19">
        <f t="shared" si="3"/>
        <v>47</v>
      </c>
      <c r="E6" s="19">
        <f t="shared" si="3"/>
        <v>17</v>
      </c>
      <c r="F6" s="19">
        <f t="shared" si="3"/>
        <v>1</v>
      </c>
      <c r="G6" s="19">
        <f t="shared" si="3"/>
        <v>0</v>
      </c>
      <c r="H6" s="19" t="str">
        <f t="shared" si="3"/>
        <v>宮城県　松島町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71.680000000000007</v>
      </c>
      <c r="Q6" s="20">
        <f t="shared" si="3"/>
        <v>77.36</v>
      </c>
      <c r="R6" s="20">
        <f t="shared" si="3"/>
        <v>3140</v>
      </c>
      <c r="S6" s="20">
        <f t="shared" si="3"/>
        <v>13502</v>
      </c>
      <c r="T6" s="20">
        <f t="shared" si="3"/>
        <v>53.56</v>
      </c>
      <c r="U6" s="20">
        <f t="shared" si="3"/>
        <v>252.09</v>
      </c>
      <c r="V6" s="20">
        <f t="shared" si="3"/>
        <v>9637</v>
      </c>
      <c r="W6" s="20">
        <f t="shared" si="3"/>
        <v>2.93</v>
      </c>
      <c r="X6" s="20">
        <f t="shared" si="3"/>
        <v>3289.08</v>
      </c>
      <c r="Y6" s="21">
        <f>IF(Y7="",NA(),Y7)</f>
        <v>83.65</v>
      </c>
      <c r="Z6" s="21">
        <f t="shared" ref="Z6:AH6" si="4">IF(Z7="",NA(),Z7)</f>
        <v>72.02</v>
      </c>
      <c r="AA6" s="21">
        <f t="shared" si="4"/>
        <v>81.08</v>
      </c>
      <c r="AB6" s="21">
        <f t="shared" si="4"/>
        <v>68.510000000000005</v>
      </c>
      <c r="AC6" s="21">
        <f t="shared" si="4"/>
        <v>69.78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1109.1099999999999</v>
      </c>
      <c r="BG6" s="21">
        <f t="shared" ref="BG6:BO6" si="7">IF(BG7="",NA(),BG7)</f>
        <v>1143.3</v>
      </c>
      <c r="BH6" s="21">
        <f t="shared" si="7"/>
        <v>1816.21</v>
      </c>
      <c r="BI6" s="21">
        <f t="shared" si="7"/>
        <v>1636.68</v>
      </c>
      <c r="BJ6" s="21">
        <f t="shared" si="7"/>
        <v>1512.76</v>
      </c>
      <c r="BK6" s="21">
        <f t="shared" si="7"/>
        <v>966.33</v>
      </c>
      <c r="BL6" s="21">
        <f t="shared" si="7"/>
        <v>958.81</v>
      </c>
      <c r="BM6" s="21">
        <f t="shared" si="7"/>
        <v>1001.3</v>
      </c>
      <c r="BN6" s="21">
        <f t="shared" si="7"/>
        <v>789.08</v>
      </c>
      <c r="BO6" s="21">
        <f t="shared" si="7"/>
        <v>747.84</v>
      </c>
      <c r="BP6" s="20" t="str">
        <f>IF(BP7="","",IF(BP7="-","【-】","【"&amp;SUBSTITUTE(TEXT(BP7,"#,##0.00"),"-","△")&amp;"】"))</f>
        <v>【669.11】</v>
      </c>
      <c r="BQ6" s="21">
        <f>IF(BQ7="",NA(),BQ7)</f>
        <v>66.069999999999993</v>
      </c>
      <c r="BR6" s="21">
        <f t="shared" ref="BR6:BZ6" si="8">IF(BR7="",NA(),BR7)</f>
        <v>61.49</v>
      </c>
      <c r="BS6" s="21">
        <f t="shared" si="8"/>
        <v>74.48</v>
      </c>
      <c r="BT6" s="21">
        <f t="shared" si="8"/>
        <v>65.150000000000006</v>
      </c>
      <c r="BU6" s="21">
        <f t="shared" si="8"/>
        <v>63.19</v>
      </c>
      <c r="BV6" s="21">
        <f t="shared" si="8"/>
        <v>81.739999999999995</v>
      </c>
      <c r="BW6" s="21">
        <f t="shared" si="8"/>
        <v>82.88</v>
      </c>
      <c r="BX6" s="21">
        <f t="shared" si="8"/>
        <v>81.88</v>
      </c>
      <c r="BY6" s="21">
        <f t="shared" si="8"/>
        <v>88.25</v>
      </c>
      <c r="BZ6" s="21">
        <f t="shared" si="8"/>
        <v>90.17</v>
      </c>
      <c r="CA6" s="20" t="str">
        <f>IF(CA7="","",IF(CA7="-","【-】","【"&amp;SUBSTITUTE(TEXT(CA7,"#,##0.00"),"-","△")&amp;"】"))</f>
        <v>【99.73】</v>
      </c>
      <c r="CB6" s="21">
        <f>IF(CB7="",NA(),CB7)</f>
        <v>238.4</v>
      </c>
      <c r="CC6" s="21">
        <f t="shared" ref="CC6:CK6" si="9">IF(CC7="",NA(),CC7)</f>
        <v>258.5</v>
      </c>
      <c r="CD6" s="21">
        <f t="shared" si="9"/>
        <v>214.81</v>
      </c>
      <c r="CE6" s="21">
        <f t="shared" si="9"/>
        <v>253.32</v>
      </c>
      <c r="CF6" s="21">
        <f t="shared" si="9"/>
        <v>258.08</v>
      </c>
      <c r="CG6" s="21">
        <f t="shared" si="9"/>
        <v>194.31</v>
      </c>
      <c r="CH6" s="21">
        <f t="shared" si="9"/>
        <v>190.99</v>
      </c>
      <c r="CI6" s="21">
        <f t="shared" si="9"/>
        <v>187.55</v>
      </c>
      <c r="CJ6" s="21">
        <f t="shared" si="9"/>
        <v>176.37</v>
      </c>
      <c r="CK6" s="21">
        <f t="shared" si="9"/>
        <v>173.17</v>
      </c>
      <c r="CL6" s="20" t="str">
        <f>IF(CL7="","",IF(CL7="-","【-】","【"&amp;SUBSTITUTE(TEXT(CL7,"#,##0.00"),"-","△")&amp;"】"))</f>
        <v>【134.98】</v>
      </c>
      <c r="CM6" s="21">
        <f>IF(CM7="",NA(),CM7)</f>
        <v>50.15</v>
      </c>
      <c r="CN6" s="21">
        <f t="shared" ref="CN6:CV6" si="10">IF(CN7="",NA(),CN7)</f>
        <v>48.63</v>
      </c>
      <c r="CO6" s="21">
        <f t="shared" si="10"/>
        <v>52.09</v>
      </c>
      <c r="CP6" s="21">
        <f t="shared" si="10"/>
        <v>48.1</v>
      </c>
      <c r="CQ6" s="21">
        <f t="shared" si="10"/>
        <v>44.88</v>
      </c>
      <c r="CR6" s="21">
        <f t="shared" si="10"/>
        <v>53.5</v>
      </c>
      <c r="CS6" s="21">
        <f t="shared" si="10"/>
        <v>52.58</v>
      </c>
      <c r="CT6" s="21">
        <f t="shared" si="10"/>
        <v>50.94</v>
      </c>
      <c r="CU6" s="21">
        <f t="shared" si="10"/>
        <v>56.72</v>
      </c>
      <c r="CV6" s="21">
        <f t="shared" si="10"/>
        <v>56.43</v>
      </c>
      <c r="CW6" s="20" t="str">
        <f>IF(CW7="","",IF(CW7="-","【-】","【"&amp;SUBSTITUTE(TEXT(CW7,"#,##0.00"),"-","△")&amp;"】"))</f>
        <v>【59.99】</v>
      </c>
      <c r="CX6" s="21">
        <f>IF(CX7="",NA(),CX7)</f>
        <v>91.22</v>
      </c>
      <c r="CY6" s="21">
        <f t="shared" ref="CY6:DG6" si="11">IF(CY7="",NA(),CY7)</f>
        <v>92.52</v>
      </c>
      <c r="CZ6" s="21">
        <f t="shared" si="11"/>
        <v>93.77</v>
      </c>
      <c r="DA6" s="21">
        <f t="shared" si="11"/>
        <v>95.49</v>
      </c>
      <c r="DB6" s="21">
        <f t="shared" si="11"/>
        <v>95</v>
      </c>
      <c r="DC6" s="21">
        <f t="shared" si="11"/>
        <v>83.51</v>
      </c>
      <c r="DD6" s="21">
        <f t="shared" si="11"/>
        <v>83.02</v>
      </c>
      <c r="DE6" s="21">
        <f t="shared" si="11"/>
        <v>82.55</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3.45</v>
      </c>
      <c r="EF6" s="21">
        <f t="shared" ref="EF6:EN6" si="14">IF(EF7="",NA(),EF7)</f>
        <v>0.56999999999999995</v>
      </c>
      <c r="EG6" s="20">
        <f t="shared" si="14"/>
        <v>0</v>
      </c>
      <c r="EH6" s="21">
        <f t="shared" si="14"/>
        <v>0.34</v>
      </c>
      <c r="EI6" s="21">
        <f t="shared" si="14"/>
        <v>0.31</v>
      </c>
      <c r="EJ6" s="21">
        <f t="shared" si="14"/>
        <v>0.16</v>
      </c>
      <c r="EK6" s="21">
        <f t="shared" si="14"/>
        <v>0.13</v>
      </c>
      <c r="EL6" s="21">
        <f t="shared" si="14"/>
        <v>0.15</v>
      </c>
      <c r="EM6" s="21">
        <f t="shared" si="14"/>
        <v>0.15</v>
      </c>
      <c r="EN6" s="21">
        <f t="shared" si="14"/>
        <v>0.15</v>
      </c>
      <c r="EO6" s="20" t="str">
        <f>IF(EO7="","",IF(EO7="-","【-】","【"&amp;SUBSTITUTE(TEXT(EO7,"#,##0.00"),"-","△")&amp;"】"))</f>
        <v>【0.24】</v>
      </c>
    </row>
    <row r="7" spans="1:145" s="22" customFormat="1" x14ac:dyDescent="0.15">
      <c r="A7" s="14"/>
      <c r="B7" s="23">
        <v>2021</v>
      </c>
      <c r="C7" s="23">
        <v>44016</v>
      </c>
      <c r="D7" s="23">
        <v>47</v>
      </c>
      <c r="E7" s="23">
        <v>17</v>
      </c>
      <c r="F7" s="23">
        <v>1</v>
      </c>
      <c r="G7" s="23">
        <v>0</v>
      </c>
      <c r="H7" s="23" t="s">
        <v>96</v>
      </c>
      <c r="I7" s="23" t="s">
        <v>97</v>
      </c>
      <c r="J7" s="23" t="s">
        <v>98</v>
      </c>
      <c r="K7" s="23" t="s">
        <v>99</v>
      </c>
      <c r="L7" s="23" t="s">
        <v>100</v>
      </c>
      <c r="M7" s="23" t="s">
        <v>101</v>
      </c>
      <c r="N7" s="24" t="s">
        <v>102</v>
      </c>
      <c r="O7" s="24" t="s">
        <v>103</v>
      </c>
      <c r="P7" s="24">
        <v>71.680000000000007</v>
      </c>
      <c r="Q7" s="24">
        <v>77.36</v>
      </c>
      <c r="R7" s="24">
        <v>3140</v>
      </c>
      <c r="S7" s="24">
        <v>13502</v>
      </c>
      <c r="T7" s="24">
        <v>53.56</v>
      </c>
      <c r="U7" s="24">
        <v>252.09</v>
      </c>
      <c r="V7" s="24">
        <v>9637</v>
      </c>
      <c r="W7" s="24">
        <v>2.93</v>
      </c>
      <c r="X7" s="24">
        <v>3289.08</v>
      </c>
      <c r="Y7" s="24">
        <v>83.65</v>
      </c>
      <c r="Z7" s="24">
        <v>72.02</v>
      </c>
      <c r="AA7" s="24">
        <v>81.08</v>
      </c>
      <c r="AB7" s="24">
        <v>68.510000000000005</v>
      </c>
      <c r="AC7" s="24">
        <v>69.78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1109.1099999999999</v>
      </c>
      <c r="BG7" s="24">
        <v>1143.3</v>
      </c>
      <c r="BH7" s="24">
        <v>1816.21</v>
      </c>
      <c r="BI7" s="24">
        <v>1636.68</v>
      </c>
      <c r="BJ7" s="24">
        <v>1512.76</v>
      </c>
      <c r="BK7" s="24">
        <v>966.33</v>
      </c>
      <c r="BL7" s="24">
        <v>958.81</v>
      </c>
      <c r="BM7" s="24">
        <v>1001.3</v>
      </c>
      <c r="BN7" s="24">
        <v>789.08</v>
      </c>
      <c r="BO7" s="24">
        <v>747.84</v>
      </c>
      <c r="BP7" s="24">
        <v>669.11</v>
      </c>
      <c r="BQ7" s="24">
        <v>66.069999999999993</v>
      </c>
      <c r="BR7" s="24">
        <v>61.49</v>
      </c>
      <c r="BS7" s="24">
        <v>74.48</v>
      </c>
      <c r="BT7" s="24">
        <v>65.150000000000006</v>
      </c>
      <c r="BU7" s="24">
        <v>63.19</v>
      </c>
      <c r="BV7" s="24">
        <v>81.739999999999995</v>
      </c>
      <c r="BW7" s="24">
        <v>82.88</v>
      </c>
      <c r="BX7" s="24">
        <v>81.88</v>
      </c>
      <c r="BY7" s="24">
        <v>88.25</v>
      </c>
      <c r="BZ7" s="24">
        <v>90.17</v>
      </c>
      <c r="CA7" s="24">
        <v>99.73</v>
      </c>
      <c r="CB7" s="24">
        <v>238.4</v>
      </c>
      <c r="CC7" s="24">
        <v>258.5</v>
      </c>
      <c r="CD7" s="24">
        <v>214.81</v>
      </c>
      <c r="CE7" s="24">
        <v>253.32</v>
      </c>
      <c r="CF7" s="24">
        <v>258.08</v>
      </c>
      <c r="CG7" s="24">
        <v>194.31</v>
      </c>
      <c r="CH7" s="24">
        <v>190.99</v>
      </c>
      <c r="CI7" s="24">
        <v>187.55</v>
      </c>
      <c r="CJ7" s="24">
        <v>176.37</v>
      </c>
      <c r="CK7" s="24">
        <v>173.17</v>
      </c>
      <c r="CL7" s="24">
        <v>134.97999999999999</v>
      </c>
      <c r="CM7" s="24">
        <v>50.15</v>
      </c>
      <c r="CN7" s="24">
        <v>48.63</v>
      </c>
      <c r="CO7" s="24">
        <v>52.09</v>
      </c>
      <c r="CP7" s="24">
        <v>48.1</v>
      </c>
      <c r="CQ7" s="24">
        <v>44.88</v>
      </c>
      <c r="CR7" s="24">
        <v>53.5</v>
      </c>
      <c r="CS7" s="24">
        <v>52.58</v>
      </c>
      <c r="CT7" s="24">
        <v>50.94</v>
      </c>
      <c r="CU7" s="24">
        <v>56.72</v>
      </c>
      <c r="CV7" s="24">
        <v>56.43</v>
      </c>
      <c r="CW7" s="24">
        <v>59.99</v>
      </c>
      <c r="CX7" s="24">
        <v>91.22</v>
      </c>
      <c r="CY7" s="24">
        <v>92.52</v>
      </c>
      <c r="CZ7" s="24">
        <v>93.77</v>
      </c>
      <c r="DA7" s="24">
        <v>95.49</v>
      </c>
      <c r="DB7" s="24">
        <v>95</v>
      </c>
      <c r="DC7" s="24">
        <v>83.51</v>
      </c>
      <c r="DD7" s="24">
        <v>83.02</v>
      </c>
      <c r="DE7" s="24">
        <v>82.55</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3.45</v>
      </c>
      <c r="EF7" s="24">
        <v>0.56999999999999995</v>
      </c>
      <c r="EG7" s="24">
        <v>0</v>
      </c>
      <c r="EH7" s="24">
        <v>0.34</v>
      </c>
      <c r="EI7" s="24">
        <v>0.31</v>
      </c>
      <c r="EJ7" s="24">
        <v>0.16</v>
      </c>
      <c r="EK7" s="24">
        <v>0.13</v>
      </c>
      <c r="EL7" s="24">
        <v>0.15</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112</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2023-02-02T02:22:34Z</cp:lastPrinted>
  <dcterms:created xsi:type="dcterms:W3CDTF">2023-01-12T23:52:12Z</dcterms:created>
  <dcterms:modified xsi:type="dcterms:W3CDTF">2023-02-02T02:22:38Z</dcterms:modified>
  <cp:category/>
</cp:coreProperties>
</file>