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Suido-d02\共有フォルダ\下水道\令和２年度\R2調査物\経営比較分析表（R1決算）\"/>
    </mc:Choice>
  </mc:AlternateContent>
  <xr:revisionPtr revIDLastSave="0" documentId="13_ncr:1_{A2DBD3D3-D639-48CE-BDAC-EC4EC576D9E2}" xr6:coauthVersionLast="43" xr6:coauthVersionMax="43" xr10:uidLastSave="{00000000-0000-0000-0000-000000000000}"/>
  <workbookProtection workbookAlgorithmName="SHA-512" workbookHashValue="3Sd2+w852KAk5Cgx3xZNyMCQao2jO1mfgx1KHDe9rDBbktjuXBJOzM7dD3TdM2oLzPbki6kfFeJ+VydNidCKpA==" workbookSaltValue="Iue0+HCeTmBuy8B98a0DC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<sst xmlns="http://schemas.openxmlformats.org/spreadsheetml/2006/main" count="236" uniqueCount="119">
  <si>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</si>
  <si>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</si>
  <si>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</si>
  <si>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</si>
  <si>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</si>
  <si>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</si>
  <si>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</si>
  <si>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</si>
  <si>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</si>
  <si>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</si>
  <si>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</si>
  <si>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</si>
  <si>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</si>
  <si>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</si>
  <si>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</si>
  <si>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</si>
  <si>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</si>
  <si>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</si>
  <si>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</si>
  <si>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</si>
  <si>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</si>
  <si>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</si>
  <si>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</si>
  <si>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</si>
  <si>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</si>
  <si>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</si>
  <si>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</si>
  <si>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</si>
  <si>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</si>
  <si>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</si>
  <si>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</si>
  <si>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</si>
  <si>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</si>
  <si>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</si>
  <si>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</si>
  <si>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</si>
  <si>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</si>
  <si>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</si>
  <si>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</si>
  <si>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</si>
  <si>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</si>
  <si>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</si>
  <si>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</si>
  <si>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</si>
  <si>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</si>
  <si>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</si>
  <si>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</si>
  <si>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</si>
  <si>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</si>
  <si>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</si>
  <si>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</si>
  <si>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</si>
  <si>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</si>
  <si>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</si>
  <si>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</si>
  <si>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</si>
  <si>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</si>
  <si>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</si>
  <si>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</si>
  <si>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</si>
  <si>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</si>
  <si>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</si>
  <si>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</si>
  <si>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</si>
  <si>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</si>
  <si>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</si>
  <si>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</si>
  <si>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</si>
  <si>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</si>
  <si>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</si>
  <si>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</si>
  <si>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</si>
  <si>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</si>
  <si>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</si>
  <si>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</si>
  <si>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</si>
  <si>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</si>
  <si>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</si>
  <si>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</si>
  <si>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</si>
  <si>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</si>
  <si>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</si>
  <si>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</si>
  <si>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</si>
  <si>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</si>
  <si>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</si>
  <si>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</si>
  <si>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</si>
  <si>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</si>
  <si>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</si>
  <si>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</si>
  <si>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</si>
  <si>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</si>
  <si>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</si>
  <si>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</si>
  <si>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</si>
  <si>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</si>
  <si>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</si>
  <si>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</si>
  <si>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</si>
  <si>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</si>
  <si>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</si>
  <si>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</si>
  <si>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</si>
  <si>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</si>
  <si>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</si>
  <si>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</si>
  <si>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</si>
  <si>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</si>
  <si>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</si>
  <si>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</si>
  <si>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</si>
  <si>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</si>
  <si>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</si>
  <si>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</si>
  <si>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</si>
  <si>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本町は、単独で終末処理場を有しており、経常的な維持管理経費や更新等の投資が発生することから、引き続き適正な使用料収入の確保及び経費削減に努め、経営改善を図る必要がある。また、今後老朽化施設の更新時期を迎えるにあたり、人口減少による収入減など、財源確保の課題もあることから、長期的な計画に基づく使用料の見直しも視野に入れながら、時期及び投資規模について慎重に検討する必要がある。</t>
    <phoneticPr fontId="4"/>
  </si>
  <si>
    <r>
      <rPr>
        <sz val="11"/>
        <rFont val="ＭＳ ゴシック"/>
        <family val="3"/>
        <charset val="128"/>
      </rPr>
      <t>①収益的収支比率は、前年度より増加しているものの、依然として使用料収入では地方債償還金を賄えきれていない状況であるため、使用料収入の確保や維持管理経費の削減等により、経営改善を図る必要がある。</t>
    </r>
    <r>
      <rPr>
        <sz val="11"/>
        <color rgb="FFFF0000"/>
        <rFont val="ＭＳ ゴシック"/>
        <family val="3"/>
        <charset val="128"/>
      </rPr>
      <t xml:space="preserve">
</t>
    </r>
    <r>
      <rPr>
        <sz val="11"/>
        <rFont val="ＭＳ ゴシック"/>
        <family val="3"/>
        <charset val="128"/>
      </rPr>
      <t>④企業債残高対事業規模比率は、企業債に対する一般会計負担額の減少や震災復旧・復興事業に伴う企業債の発行により大幅に増加している。今後必要となる施設の長寿命化や更新に備え、計画的な投資に努めていきたい。
⑤経費回収率は、前年度より増加しているものの、依然として100%を下回っているため、接続率向上を図り、適正な使用料収入を確保するとともに汚水処理費の削減に努めたい。</t>
    </r>
    <r>
      <rPr>
        <sz val="11"/>
        <color rgb="FFFF0000"/>
        <rFont val="ＭＳ ゴシック"/>
        <family val="3"/>
        <charset val="128"/>
      </rPr>
      <t xml:space="preserve">
</t>
    </r>
    <r>
      <rPr>
        <sz val="11"/>
        <rFont val="ＭＳ ゴシック"/>
        <family val="3"/>
        <charset val="128"/>
      </rPr>
      <t>⑥汚水処理原価は、前年度より減少しているが、資本費の増加や人口減少により、類似団体と比べ高い数値で推移しているため、接続率向上を図り、有収水量の増加に努めたい。</t>
    </r>
    <r>
      <rPr>
        <sz val="11"/>
        <color rgb="FFFF0000"/>
        <rFont val="ＭＳ ゴシック"/>
        <family val="3"/>
        <charset val="128"/>
      </rPr>
      <t xml:space="preserve">
</t>
    </r>
    <r>
      <rPr>
        <sz val="11"/>
        <rFont val="ＭＳ ゴシック"/>
        <family val="3"/>
        <charset val="128"/>
      </rPr>
      <t>⑦施設利用率は、類似団体平均を上回ったが、管渠未整備の地区があるため50%台に留まっている。現在は震災復旧・復興事業を優先している状況だが、これらが完了した後に管渠整備を進める予定である。</t>
    </r>
    <r>
      <rPr>
        <sz val="11"/>
        <color rgb="FFFF0000"/>
        <rFont val="ＭＳ ゴシック"/>
        <family val="3"/>
        <charset val="128"/>
      </rPr>
      <t xml:space="preserve">
</t>
    </r>
    <r>
      <rPr>
        <sz val="11"/>
        <rFont val="ＭＳ ゴシック"/>
        <family val="3"/>
        <charset val="128"/>
      </rPr>
      <t>⑧水洗化率は、90%以上となっており、類似団体平均を上回っている。引き続き水洗化の普及促進に努め、接続率の向上を図ることで経営改善に繋げていきたい。</t>
    </r>
    <rPh sb="25" eb="27">
      <t>イゼン</t>
    </rPh>
    <rPh sb="161" eb="163">
      <t>コンゴ</t>
    </rPh>
    <rPh sb="163" eb="165">
      <t>ヒツヨウ</t>
    </rPh>
    <rPh sb="168" eb="170">
      <t>シセツ</t>
    </rPh>
    <rPh sb="171" eb="175">
      <t>チョウジュミョウカ</t>
    </rPh>
    <rPh sb="176" eb="178">
      <t>コウシン</t>
    </rPh>
    <rPh sb="179" eb="180">
      <t>ソナ</t>
    </rPh>
    <rPh sb="290" eb="293">
      <t>ゼンネンド</t>
    </rPh>
    <rPh sb="295" eb="297">
      <t>ゲンショウ</t>
    </rPh>
    <rPh sb="370" eb="372">
      <t>ルイジ</t>
    </rPh>
    <rPh sb="372" eb="374">
      <t>ダンタイ</t>
    </rPh>
    <rPh sb="374" eb="376">
      <t>ヘイキン</t>
    </rPh>
    <rPh sb="377" eb="379">
      <t>ウワマワ</t>
    </rPh>
    <rPh sb="383" eb="385">
      <t>カンキョ</t>
    </rPh>
    <rPh sb="385" eb="388">
      <t>ミセイビ</t>
    </rPh>
    <rPh sb="389" eb="391">
      <t>チク</t>
    </rPh>
    <rPh sb="399" eb="400">
      <t>ダイ</t>
    </rPh>
    <rPh sb="401" eb="402">
      <t>トド</t>
    </rPh>
    <rPh sb="408" eb="410">
      <t>ゲンザイ</t>
    </rPh>
    <rPh sb="442" eb="444">
      <t>カンキョ</t>
    </rPh>
    <rPh sb="444" eb="446">
      <t>セイビ</t>
    </rPh>
    <phoneticPr fontId="4"/>
  </si>
  <si>
    <t>③管渠改善率の数値は災害復旧事業によるものであり、長寿命化や更新は行っていない。本町は平成3年度に供用開始しており、管渠の耐用年数に達していないが、今後更新時期を迎えるにあたり、適切な時期や投資規模を検討する必要がある。</t>
    <rPh sb="25" eb="29">
      <t>チョウジュミョウカ</t>
    </rPh>
    <rPh sb="30" eb="32">
      <t>コウシン</t>
    </rPh>
    <rPh sb="33" eb="34">
      <t>オコナ</t>
    </rPh>
    <rPh sb="40" eb="42">
      <t>ホンマチ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</si>
</sst>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3.45</c:v>
                </c:pt>
                <c:pt idx="3" formatCode="#,##0.00;&quot;△&quot;#,##0.00;&quot;-&quot;">
                  <c:v>0.56999999999999995</c:v>
                </c:pt>
                <c:pt idx="4">
                  <c:v>0</c:v>
                </c:pt>
              </c:numCache>
            </c:numRef>
          </c:val>
          <c:extLst>
            <c:ext xmlns:c16="http://schemas.microsoft.com/office/drawing/2014/chart" uri="{C3380CC4-5D6E-409C-BE32-E72D297353CC}">
              <c16:uniqueId val="{00000000-A039-4E5B-BAFF-A762316B490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A039-4E5B-BAFF-A762316B490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48.07</c:v>
                </c:pt>
                <c:pt idx="1">
                  <c:v>48.51</c:v>
                </c:pt>
                <c:pt idx="2">
                  <c:v>50.15</c:v>
                </c:pt>
                <c:pt idx="3">
                  <c:v>48.63</c:v>
                </c:pt>
                <c:pt idx="4">
                  <c:v>52.09</c:v>
                </c:pt>
              </c:numCache>
            </c:numRef>
          </c:val>
          <c:extLst>
            <c:ext xmlns:c16="http://schemas.microsoft.com/office/drawing/2014/chart" uri="{C3380CC4-5D6E-409C-BE32-E72D297353CC}">
              <c16:uniqueId val="{00000000-518C-4D9F-904D-9CC07B0614E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518C-4D9F-904D-9CC07B0614E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92.17</c:v>
                </c:pt>
                <c:pt idx="1">
                  <c:v>92.94</c:v>
                </c:pt>
                <c:pt idx="2">
                  <c:v>91.22</c:v>
                </c:pt>
                <c:pt idx="3">
                  <c:v>92.52</c:v>
                </c:pt>
                <c:pt idx="4">
                  <c:v>93.77</c:v>
                </c:pt>
              </c:numCache>
            </c:numRef>
          </c:val>
          <c:extLst>
            <c:ext xmlns:c16="http://schemas.microsoft.com/office/drawing/2014/chart" uri="{C3380CC4-5D6E-409C-BE32-E72D297353CC}">
              <c16:uniqueId val="{00000000-83A7-423F-A539-1EEEF4D020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83A7-423F-A539-1EEEF4D020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78.209999999999994</c:v>
                </c:pt>
                <c:pt idx="1">
                  <c:v>85.57</c:v>
                </c:pt>
                <c:pt idx="2">
                  <c:v>83.65</c:v>
                </c:pt>
                <c:pt idx="3">
                  <c:v>72.02</c:v>
                </c:pt>
                <c:pt idx="4">
                  <c:v>81.08</c:v>
                </c:pt>
              </c:numCache>
            </c:numRef>
          </c:val>
          <c:extLst>
            <c:ext xmlns:c16="http://schemas.microsoft.com/office/drawing/2014/chart" uri="{C3380CC4-5D6E-409C-BE32-E72D297353CC}">
              <c16:uniqueId val="{00000000-4E8E-4978-AB5B-DDAFB028CD1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8E-4978-AB5B-DDAFB028CD1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41-4C03-BCDA-02CF5B240D4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41-4C03-BCDA-02CF5B240D4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94-4D41-B6D9-EE0A4C7E4EC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94-4D41-B6D9-EE0A4C7E4EC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AB-43A6-A6F1-A61D985CB47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AB-43A6-A6F1-A61D985CB47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4F-41F6-9505-14A54B02036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4F-41F6-9505-14A54B02036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1544.23</c:v>
                </c:pt>
                <c:pt idx="1">
                  <c:v>1331.56</c:v>
                </c:pt>
                <c:pt idx="2">
                  <c:v>1109.1099999999999</c:v>
                </c:pt>
                <c:pt idx="3">
                  <c:v>1143.3</c:v>
                </c:pt>
                <c:pt idx="4">
                  <c:v>1816.21</c:v>
                </c:pt>
              </c:numCache>
            </c:numRef>
          </c:val>
          <c:extLst>
            <c:ext xmlns:c16="http://schemas.microsoft.com/office/drawing/2014/chart" uri="{C3380CC4-5D6E-409C-BE32-E72D297353CC}">
              <c16:uniqueId val="{00000000-FD74-42F9-A136-F7218BBBA79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FD74-42F9-A136-F7218BBBA79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64.81</c:v>
                </c:pt>
                <c:pt idx="1">
                  <c:v>72.010000000000005</c:v>
                </c:pt>
                <c:pt idx="2">
                  <c:v>66.069999999999993</c:v>
                </c:pt>
                <c:pt idx="3">
                  <c:v>61.49</c:v>
                </c:pt>
                <c:pt idx="4">
                  <c:v>74.48</c:v>
                </c:pt>
              </c:numCache>
            </c:numRef>
          </c:val>
          <c:extLst>
            <c:ext xmlns:c16="http://schemas.microsoft.com/office/drawing/2014/chart" uri="{C3380CC4-5D6E-409C-BE32-E72D297353CC}">
              <c16:uniqueId val="{00000000-0E67-4B1E-BA6C-512AD43F7EA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0E67-4B1E-BA6C-512AD43F7EA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248.62</c:v>
                </c:pt>
                <c:pt idx="1">
                  <c:v>222.75</c:v>
                </c:pt>
                <c:pt idx="2">
                  <c:v>238.4</c:v>
                </c:pt>
                <c:pt idx="3">
                  <c:v>258.5</c:v>
                </c:pt>
                <c:pt idx="4">
                  <c:v>214.81</c:v>
                </c:pt>
              </c:numCache>
            </c:numRef>
          </c:val>
          <c:extLst>
            <c:ext xmlns:c16="http://schemas.microsoft.com/office/drawing/2014/chart" uri="{C3380CC4-5D6E-409C-BE32-E72D297353CC}">
              <c16:uniqueId val="{00000000-90E7-4365-8A9F-EF52BE8D460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90E7-4365-8A9F-EF52BE8D460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宮城県　松島町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3"/>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9" t="str">
        <f>データ!I6</f>
        <v>法非適用</v>
      </c>
      <c r="C8" s="79"/>
      <c r="D8" s="79"/>
      <c r="E8" s="79"/>
      <c r="F8" s="79"/>
      <c r="G8" s="79"/>
      <c r="H8" s="79"/>
      <c r="I8" s="79" t="str">
        <f>データ!J6</f>
        <v>下水道事業</v>
      </c>
      <c r="J8" s="79"/>
      <c r="K8" s="79"/>
      <c r="L8" s="79"/>
      <c r="M8" s="79"/>
      <c r="N8" s="79"/>
      <c r="O8" s="79"/>
      <c r="P8" s="79" t="str">
        <f>データ!K6</f>
        <v>公共下水道</v>
      </c>
      <c r="Q8" s="79"/>
      <c r="R8" s="79"/>
      <c r="S8" s="79"/>
      <c r="T8" s="79"/>
      <c r="U8" s="79"/>
      <c r="V8" s="79"/>
      <c r="W8" s="79" t="str">
        <f>データ!L6</f>
        <v>Cc2</v>
      </c>
      <c r="X8" s="79"/>
      <c r="Y8" s="79"/>
      <c r="Z8" s="79"/>
      <c r="AA8" s="79"/>
      <c r="AB8" s="79"/>
      <c r="AC8" s="79"/>
      <c r="AD8" s="80" t="str">
        <f>データ!$M$6</f>
        <v>非設置</v>
      </c>
      <c r="AE8" s="80"/>
      <c r="AF8" s="80"/>
      <c r="AG8" s="80"/>
      <c r="AH8" s="80"/>
      <c r="AI8" s="80"/>
      <c r="AJ8" s="80"/>
      <c r="AK8" s="3"/>
      <c r="AL8" s="76">
        <f>データ!S6</f>
        <v>13896</v>
      </c>
      <c r="AM8" s="76"/>
      <c r="AN8" s="76"/>
      <c r="AO8" s="76"/>
      <c r="AP8" s="76"/>
      <c r="AQ8" s="76"/>
      <c r="AR8" s="76"/>
      <c r="AS8" s="76"/>
      <c r="AT8" s="75">
        <f>データ!T6</f>
        <v>53.56</v>
      </c>
      <c r="AU8" s="75"/>
      <c r="AV8" s="75"/>
      <c r="AW8" s="75"/>
      <c r="AX8" s="75"/>
      <c r="AY8" s="75"/>
      <c r="AZ8" s="75"/>
      <c r="BA8" s="75"/>
      <c r="BB8" s="75">
        <f>データ!U6</f>
        <v>259.45</v>
      </c>
      <c r="BC8" s="75"/>
      <c r="BD8" s="75"/>
      <c r="BE8" s="75"/>
      <c r="BF8" s="75"/>
      <c r="BG8" s="75"/>
      <c r="BH8" s="75"/>
      <c r="BI8" s="75"/>
      <c r="BJ8" s="3"/>
      <c r="BK8" s="3"/>
      <c r="BL8" s="77" t="s">
        <v>10</v>
      </c>
      <c r="BM8" s="78"/>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72" t="s">
        <v>16</v>
      </c>
      <c r="AE9" s="72"/>
      <c r="AF9" s="72"/>
      <c r="AG9" s="72"/>
      <c r="AH9" s="72"/>
      <c r="AI9" s="72"/>
      <c r="AJ9" s="72"/>
      <c r="AK9" s="3"/>
      <c r="AL9" s="72" t="s">
        <v>17</v>
      </c>
      <c r="AM9" s="72"/>
      <c r="AN9" s="72"/>
      <c r="AO9" s="72"/>
      <c r="AP9" s="72"/>
      <c r="AQ9" s="72"/>
      <c r="AR9" s="72"/>
      <c r="AS9" s="72"/>
      <c r="AT9" s="72" t="s">
        <v>18</v>
      </c>
      <c r="AU9" s="72"/>
      <c r="AV9" s="72"/>
      <c r="AW9" s="72"/>
      <c r="AX9" s="72"/>
      <c r="AY9" s="72"/>
      <c r="AZ9" s="72"/>
      <c r="BA9" s="72"/>
      <c r="BB9" s="72" t="s">
        <v>19</v>
      </c>
      <c r="BC9" s="72"/>
      <c r="BD9" s="72"/>
      <c r="BE9" s="72"/>
      <c r="BF9" s="72"/>
      <c r="BG9" s="72"/>
      <c r="BH9" s="72"/>
      <c r="BI9" s="72"/>
      <c r="BJ9" s="3"/>
      <c r="BK9" s="3"/>
      <c r="BL9" s="73" t="s">
        <v>20</v>
      </c>
      <c r="BM9" s="74"/>
      <c r="BN9" s="10" t="s">
        <v>21</v>
      </c>
      <c r="BO9" s="11"/>
      <c r="BP9" s="11"/>
      <c r="BQ9" s="11"/>
      <c r="BR9" s="11"/>
      <c r="BS9" s="11"/>
      <c r="BT9" s="11"/>
      <c r="BU9" s="11"/>
      <c r="BV9" s="11"/>
      <c r="BW9" s="11"/>
      <c r="BX9" s="11"/>
      <c r="BY9" s="12"/>
    </row>
    <row r="10" spans="1:78" ht="18.75" customHeight="1" x14ac:dyDescent="0.15">
      <c r="A10" s="2"/>
      <c r="B10" s="75" t="str">
        <f>データ!N6</f>
        <v>-</v>
      </c>
      <c r="C10" s="75"/>
      <c r="D10" s="75"/>
      <c r="E10" s="75"/>
      <c r="F10" s="75"/>
      <c r="G10" s="75"/>
      <c r="H10" s="75"/>
      <c r="I10" s="75" t="str">
        <f>データ!O6</f>
        <v>該当数値なし</v>
      </c>
      <c r="J10" s="75"/>
      <c r="K10" s="75"/>
      <c r="L10" s="75"/>
      <c r="M10" s="75"/>
      <c r="N10" s="75"/>
      <c r="O10" s="75"/>
      <c r="P10" s="75">
        <f>データ!P6</f>
        <v>68.98</v>
      </c>
      <c r="Q10" s="75"/>
      <c r="R10" s="75"/>
      <c r="S10" s="75"/>
      <c r="T10" s="75"/>
      <c r="U10" s="75"/>
      <c r="V10" s="75"/>
      <c r="W10" s="75">
        <f>データ!Q6</f>
        <v>73.98</v>
      </c>
      <c r="X10" s="75"/>
      <c r="Y10" s="75"/>
      <c r="Z10" s="75"/>
      <c r="AA10" s="75"/>
      <c r="AB10" s="75"/>
      <c r="AC10" s="75"/>
      <c r="AD10" s="76">
        <f>データ!R6</f>
        <v>3140</v>
      </c>
      <c r="AE10" s="76"/>
      <c r="AF10" s="76"/>
      <c r="AG10" s="76"/>
      <c r="AH10" s="76"/>
      <c r="AI10" s="76"/>
      <c r="AJ10" s="76"/>
      <c r="AK10" s="2"/>
      <c r="AL10" s="76">
        <f>データ!V6</f>
        <v>9533</v>
      </c>
      <c r="AM10" s="76"/>
      <c r="AN10" s="76"/>
      <c r="AO10" s="76"/>
      <c r="AP10" s="76"/>
      <c r="AQ10" s="76"/>
      <c r="AR10" s="76"/>
      <c r="AS10" s="76"/>
      <c r="AT10" s="75">
        <f>データ!W6</f>
        <v>2.67</v>
      </c>
      <c r="AU10" s="75"/>
      <c r="AV10" s="75"/>
      <c r="AW10" s="75"/>
      <c r="AX10" s="75"/>
      <c r="AY10" s="75"/>
      <c r="AZ10" s="75"/>
      <c r="BA10" s="75"/>
      <c r="BB10" s="75">
        <f>データ!X6</f>
        <v>3570.41</v>
      </c>
      <c r="BC10" s="75"/>
      <c r="BD10" s="75"/>
      <c r="BE10" s="75"/>
      <c r="BF10" s="75"/>
      <c r="BG10" s="75"/>
      <c r="BH10" s="75"/>
      <c r="BI10" s="75"/>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8"/>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8"/>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JjwKxSuA5Z7UibOFdBQX7tf01uMyM2XOprid8uXNGDhIhNXXz8Xw6MBtwWWyGab+5ogQtQzO4GPqky8DsmCCw==" saltValue="3LPoLK0tyxXTyOv6gbRFl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4" t="s">
        <v>53</v>
      </c>
      <c r="I3" s="85"/>
      <c r="J3" s="85"/>
      <c r="K3" s="85"/>
      <c r="L3" s="85"/>
      <c r="M3" s="85"/>
      <c r="N3" s="85"/>
      <c r="O3" s="85"/>
      <c r="P3" s="85"/>
      <c r="Q3" s="85"/>
      <c r="R3" s="85"/>
      <c r="S3" s="85"/>
      <c r="T3" s="85"/>
      <c r="U3" s="85"/>
      <c r="V3" s="85"/>
      <c r="W3" s="85"/>
      <c r="X3" s="86"/>
      <c r="Y3" s="90" t="s">
        <v>54</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55</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56</v>
      </c>
      <c r="B4" s="30"/>
      <c r="C4" s="30"/>
      <c r="D4" s="30"/>
      <c r="E4" s="30"/>
      <c r="F4" s="30"/>
      <c r="G4" s="30"/>
      <c r="H4" s="87"/>
      <c r="I4" s="88"/>
      <c r="J4" s="88"/>
      <c r="K4" s="88"/>
      <c r="L4" s="88"/>
      <c r="M4" s="88"/>
      <c r="N4" s="88"/>
      <c r="O4" s="88"/>
      <c r="P4" s="88"/>
      <c r="Q4" s="88"/>
      <c r="R4" s="88"/>
      <c r="S4" s="88"/>
      <c r="T4" s="88"/>
      <c r="U4" s="88"/>
      <c r="V4" s="88"/>
      <c r="W4" s="88"/>
      <c r="X4" s="89"/>
      <c r="Y4" s="83" t="s">
        <v>57</v>
      </c>
      <c r="Z4" s="83"/>
      <c r="AA4" s="83"/>
      <c r="AB4" s="83"/>
      <c r="AC4" s="83"/>
      <c r="AD4" s="83"/>
      <c r="AE4" s="83"/>
      <c r="AF4" s="83"/>
      <c r="AG4" s="83"/>
      <c r="AH4" s="83"/>
      <c r="AI4" s="83"/>
      <c r="AJ4" s="83" t="s">
        <v>58</v>
      </c>
      <c r="AK4" s="83"/>
      <c r="AL4" s="83"/>
      <c r="AM4" s="83"/>
      <c r="AN4" s="83"/>
      <c r="AO4" s="83"/>
      <c r="AP4" s="83"/>
      <c r="AQ4" s="83"/>
      <c r="AR4" s="83"/>
      <c r="AS4" s="83"/>
      <c r="AT4" s="83"/>
      <c r="AU4" s="83" t="s">
        <v>59</v>
      </c>
      <c r="AV4" s="83"/>
      <c r="AW4" s="83"/>
      <c r="AX4" s="83"/>
      <c r="AY4" s="83"/>
      <c r="AZ4" s="83"/>
      <c r="BA4" s="83"/>
      <c r="BB4" s="83"/>
      <c r="BC4" s="83"/>
      <c r="BD4" s="83"/>
      <c r="BE4" s="83"/>
      <c r="BF4" s="83" t="s">
        <v>60</v>
      </c>
      <c r="BG4" s="83"/>
      <c r="BH4" s="83"/>
      <c r="BI4" s="83"/>
      <c r="BJ4" s="83"/>
      <c r="BK4" s="83"/>
      <c r="BL4" s="83"/>
      <c r="BM4" s="83"/>
      <c r="BN4" s="83"/>
      <c r="BO4" s="83"/>
      <c r="BP4" s="83"/>
      <c r="BQ4" s="83" t="s">
        <v>61</v>
      </c>
      <c r="BR4" s="83"/>
      <c r="BS4" s="83"/>
      <c r="BT4" s="83"/>
      <c r="BU4" s="83"/>
      <c r="BV4" s="83"/>
      <c r="BW4" s="83"/>
      <c r="BX4" s="83"/>
      <c r="BY4" s="83"/>
      <c r="BZ4" s="83"/>
      <c r="CA4" s="83"/>
      <c r="CB4" s="83" t="s">
        <v>62</v>
      </c>
      <c r="CC4" s="83"/>
      <c r="CD4" s="83"/>
      <c r="CE4" s="83"/>
      <c r="CF4" s="83"/>
      <c r="CG4" s="83"/>
      <c r="CH4" s="83"/>
      <c r="CI4" s="83"/>
      <c r="CJ4" s="83"/>
      <c r="CK4" s="83"/>
      <c r="CL4" s="83"/>
      <c r="CM4" s="83" t="s">
        <v>63</v>
      </c>
      <c r="CN4" s="83"/>
      <c r="CO4" s="83"/>
      <c r="CP4" s="83"/>
      <c r="CQ4" s="83"/>
      <c r="CR4" s="83"/>
      <c r="CS4" s="83"/>
      <c r="CT4" s="83"/>
      <c r="CU4" s="83"/>
      <c r="CV4" s="83"/>
      <c r="CW4" s="83"/>
      <c r="CX4" s="83" t="s">
        <v>64</v>
      </c>
      <c r="CY4" s="83"/>
      <c r="CZ4" s="83"/>
      <c r="DA4" s="83"/>
      <c r="DB4" s="83"/>
      <c r="DC4" s="83"/>
      <c r="DD4" s="83"/>
      <c r="DE4" s="83"/>
      <c r="DF4" s="83"/>
      <c r="DG4" s="83"/>
      <c r="DH4" s="83"/>
      <c r="DI4" s="83" t="s">
        <v>65</v>
      </c>
      <c r="DJ4" s="83"/>
      <c r="DK4" s="83"/>
      <c r="DL4" s="83"/>
      <c r="DM4" s="83"/>
      <c r="DN4" s="83"/>
      <c r="DO4" s="83"/>
      <c r="DP4" s="83"/>
      <c r="DQ4" s="83"/>
      <c r="DR4" s="83"/>
      <c r="DS4" s="83"/>
      <c r="DT4" s="83" t="s">
        <v>66</v>
      </c>
      <c r="DU4" s="83"/>
      <c r="DV4" s="83"/>
      <c r="DW4" s="83"/>
      <c r="DX4" s="83"/>
      <c r="DY4" s="83"/>
      <c r="DZ4" s="83"/>
      <c r="EA4" s="83"/>
      <c r="EB4" s="83"/>
      <c r="EC4" s="83"/>
      <c r="ED4" s="83"/>
      <c r="EE4" s="83" t="s">
        <v>67</v>
      </c>
      <c r="EF4" s="83"/>
      <c r="EG4" s="83"/>
      <c r="EH4" s="83"/>
      <c r="EI4" s="83"/>
      <c r="EJ4" s="83"/>
      <c r="EK4" s="83"/>
      <c r="EL4" s="83"/>
      <c r="EM4" s="83"/>
      <c r="EN4" s="83"/>
      <c r="EO4" s="83"/>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44016</v>
      </c>
      <c r="D6" s="33">
        <f t="shared" si="3"/>
        <v>47</v>
      </c>
      <c r="E6" s="33">
        <f t="shared" si="3"/>
        <v>17</v>
      </c>
      <c r="F6" s="33">
        <f t="shared" si="3"/>
        <v>1</v>
      </c>
      <c r="G6" s="33">
        <f t="shared" si="3"/>
        <v>0</v>
      </c>
      <c r="H6" s="33" t="str">
        <f t="shared" si="3"/>
        <v>宮城県　松島町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68.98</v>
      </c>
      <c r="Q6" s="34">
        <f t="shared" si="3"/>
        <v>73.98</v>
      </c>
      <c r="R6" s="34">
        <f t="shared" si="3"/>
        <v>3140</v>
      </c>
      <c r="S6" s="34">
        <f t="shared" si="3"/>
        <v>13896</v>
      </c>
      <c r="T6" s="34">
        <f t="shared" si="3"/>
        <v>53.56</v>
      </c>
      <c r="U6" s="34">
        <f t="shared" si="3"/>
        <v>259.45</v>
      </c>
      <c r="V6" s="34">
        <f t="shared" si="3"/>
        <v>9533</v>
      </c>
      <c r="W6" s="34">
        <f t="shared" si="3"/>
        <v>2.67</v>
      </c>
      <c r="X6" s="34">
        <f t="shared" si="3"/>
        <v>3570.41</v>
      </c>
      <c r="Y6" s="35">
        <f>IF(Y7="",NA(),Y7)</f>
        <v>78.209999999999994</v>
      </c>
      <c r="Z6" s="35">
        <f t="shared" ref="Z6:AH6" si="4">IF(Z7="",NA(),Z7)</f>
        <v>85.57</v>
      </c>
      <c r="AA6" s="35">
        <f t="shared" si="4"/>
        <v>83.65</v>
      </c>
      <c r="AB6" s="35">
        <f t="shared" si="4"/>
        <v>72.02</v>
      </c>
      <c r="AC6" s="35">
        <f t="shared" si="4"/>
        <v>81.08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1544.23</v>
      </c>
      <c r="BG6" s="35">
        <f t="shared" ref="BG6:BO6" si="7">IF(BG7="",NA(),BG7)</f>
        <v>1331.56</v>
      </c>
      <c r="BH6" s="35">
        <f t="shared" si="7"/>
        <v>1109.1099999999999</v>
      </c>
      <c r="BI6" s="35">
        <f t="shared" si="7"/>
        <v>1143.3</v>
      </c>
      <c r="BJ6" s="35">
        <f t="shared" si="7"/>
        <v>1816.21</v>
      </c>
      <c r="BK6" s="35">
        <f t="shared" si="7"/>
        <v>1118.56</v>
      </c>
      <c r="BL6" s="35">
        <f t="shared" si="7"/>
        <v>1111.31</v>
      </c>
      <c r="BM6" s="35">
        <f t="shared" si="7"/>
        <v>966.33</v>
      </c>
      <c r="BN6" s="35">
        <f t="shared" si="7"/>
        <v>958.81</v>
      </c>
      <c r="BO6" s="35">
        <f t="shared" si="7"/>
        <v>1001.3</v>
      </c>
      <c r="BP6" s="34" t="str">
        <f>IF(BP7="","",IF(BP7="-","【-】","【"&amp;SUBSTITUTE(TEXT(BP7,"#,##0.00"),"-","△")&amp;"】"))</f>
        <v>【682.51】</v>
      </c>
      <c r="BQ6" s="35">
        <f>IF(BQ7="",NA(),BQ7)</f>
        <v>64.81</v>
      </c>
      <c r="BR6" s="35">
        <f t="shared" ref="BR6:BZ6" si="8">IF(BR7="",NA(),BR7)</f>
        <v>72.010000000000005</v>
      </c>
      <c r="BS6" s="35">
        <f t="shared" si="8"/>
        <v>66.069999999999993</v>
      </c>
      <c r="BT6" s="35">
        <f t="shared" si="8"/>
        <v>61.49</v>
      </c>
      <c r="BU6" s="35">
        <f t="shared" si="8"/>
        <v>74.48</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248.62</v>
      </c>
      <c r="CC6" s="35">
        <f t="shared" ref="CC6:CK6" si="9">IF(CC7="",NA(),CC7)</f>
        <v>222.75</v>
      </c>
      <c r="CD6" s="35">
        <f t="shared" si="9"/>
        <v>238.4</v>
      </c>
      <c r="CE6" s="35">
        <f t="shared" si="9"/>
        <v>258.5</v>
      </c>
      <c r="CF6" s="35">
        <f t="shared" si="9"/>
        <v>214.81</v>
      </c>
      <c r="CG6" s="35">
        <f t="shared" si="9"/>
        <v>215.28</v>
      </c>
      <c r="CH6" s="35">
        <f t="shared" si="9"/>
        <v>207.96</v>
      </c>
      <c r="CI6" s="35">
        <f t="shared" si="9"/>
        <v>194.31</v>
      </c>
      <c r="CJ6" s="35">
        <f t="shared" si="9"/>
        <v>190.99</v>
      </c>
      <c r="CK6" s="35">
        <f t="shared" si="9"/>
        <v>187.55</v>
      </c>
      <c r="CL6" s="34" t="str">
        <f>IF(CL7="","",IF(CL7="-","【-】","【"&amp;SUBSTITUTE(TEXT(CL7,"#,##0.00"),"-","△")&amp;"】"))</f>
        <v>【136.15】</v>
      </c>
      <c r="CM6" s="35">
        <f>IF(CM7="",NA(),CM7)</f>
        <v>48.07</v>
      </c>
      <c r="CN6" s="35">
        <f t="shared" ref="CN6:CV6" si="10">IF(CN7="",NA(),CN7)</f>
        <v>48.51</v>
      </c>
      <c r="CO6" s="35">
        <f t="shared" si="10"/>
        <v>50.15</v>
      </c>
      <c r="CP6" s="35">
        <f t="shared" si="10"/>
        <v>48.63</v>
      </c>
      <c r="CQ6" s="35">
        <f t="shared" si="10"/>
        <v>52.09</v>
      </c>
      <c r="CR6" s="35">
        <f t="shared" si="10"/>
        <v>54.67</v>
      </c>
      <c r="CS6" s="35">
        <f t="shared" si="10"/>
        <v>53.51</v>
      </c>
      <c r="CT6" s="35">
        <f t="shared" si="10"/>
        <v>53.5</v>
      </c>
      <c r="CU6" s="35">
        <f t="shared" si="10"/>
        <v>52.58</v>
      </c>
      <c r="CV6" s="35">
        <f t="shared" si="10"/>
        <v>50.94</v>
      </c>
      <c r="CW6" s="34" t="str">
        <f>IF(CW7="","",IF(CW7="-","【-】","【"&amp;SUBSTITUTE(TEXT(CW7,"#,##0.00"),"-","△")&amp;"】"))</f>
        <v>【59.64】</v>
      </c>
      <c r="CX6" s="35">
        <f>IF(CX7="",NA(),CX7)</f>
        <v>92.17</v>
      </c>
      <c r="CY6" s="35">
        <f t="shared" ref="CY6:DG6" si="11">IF(CY7="",NA(),CY7)</f>
        <v>92.94</v>
      </c>
      <c r="CZ6" s="35">
        <f t="shared" si="11"/>
        <v>91.22</v>
      </c>
      <c r="DA6" s="35">
        <f t="shared" si="11"/>
        <v>92.52</v>
      </c>
      <c r="DB6" s="35">
        <f t="shared" si="11"/>
        <v>93.77</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3.45</v>
      </c>
      <c r="EH6" s="35">
        <f t="shared" si="14"/>
        <v>0.56999999999999995</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44016</v>
      </c>
      <c r="D7" s="37">
        <v>47</v>
      </c>
      <c r="E7" s="37">
        <v>17</v>
      </c>
      <c r="F7" s="37">
        <v>1</v>
      </c>
      <c r="G7" s="37">
        <v>0</v>
      </c>
      <c r="H7" s="37" t="s">
        <v>97</v>
      </c>
      <c r="I7" s="37" t="s">
        <v>98</v>
      </c>
      <c r="J7" s="37" t="s">
        <v>99</v>
      </c>
      <c r="K7" s="37" t="s">
        <v>100</v>
      </c>
      <c r="L7" s="37" t="s">
        <v>101</v>
      </c>
      <c r="M7" s="37" t="s">
        <v>102</v>
      </c>
      <c r="N7" s="38" t="s">
        <v>103</v>
      </c>
      <c r="O7" s="38" t="s">
        <v>104</v>
      </c>
      <c r="P7" s="38">
        <v>68.98</v>
      </c>
      <c r="Q7" s="38">
        <v>73.98</v>
      </c>
      <c r="R7" s="38">
        <v>3140</v>
      </c>
      <c r="S7" s="38">
        <v>13896</v>
      </c>
      <c r="T7" s="38">
        <v>53.56</v>
      </c>
      <c r="U7" s="38">
        <v>259.45</v>
      </c>
      <c r="V7" s="38">
        <v>9533</v>
      </c>
      <c r="W7" s="38">
        <v>2.67</v>
      </c>
      <c r="X7" s="38">
        <v>3570.41</v>
      </c>
      <c r="Y7" s="38">
        <v>78.209999999999994</v>
      </c>
      <c r="Z7" s="38">
        <v>85.57</v>
      </c>
      <c r="AA7" s="38">
        <v>83.65</v>
      </c>
      <c r="AB7" s="38">
        <v>72.02</v>
      </c>
      <c r="AC7" s="38">
        <v>81.08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1544.23</v>
      </c>
      <c r="BG7" s="38">
        <v>1331.56</v>
      </c>
      <c r="BH7" s="38">
        <v>1109.1099999999999</v>
      </c>
      <c r="BI7" s="38">
        <v>1143.3</v>
      </c>
      <c r="BJ7" s="38">
        <v>1816.21</v>
      </c>
      <c r="BK7" s="38">
        <v>1118.56</v>
      </c>
      <c r="BL7" s="38">
        <v>1111.31</v>
      </c>
      <c r="BM7" s="38">
        <v>966.33</v>
      </c>
      <c r="BN7" s="38">
        <v>958.81</v>
      </c>
      <c r="BO7" s="38">
        <v>1001.3</v>
      </c>
      <c r="BP7" s="38">
        <v>682.51</v>
      </c>
      <c r="BQ7" s="38">
        <v>64.81</v>
      </c>
      <c r="BR7" s="38">
        <v>72.010000000000005</v>
      </c>
      <c r="BS7" s="38">
        <v>66.069999999999993</v>
      </c>
      <c r="BT7" s="38">
        <v>61.49</v>
      </c>
      <c r="BU7" s="38">
        <v>74.48</v>
      </c>
      <c r="BV7" s="38">
        <v>72.33</v>
      </c>
      <c r="BW7" s="38">
        <v>75.540000000000006</v>
      </c>
      <c r="BX7" s="38">
        <v>81.739999999999995</v>
      </c>
      <c r="BY7" s="38">
        <v>82.88</v>
      </c>
      <c r="BZ7" s="38">
        <v>81.88</v>
      </c>
      <c r="CA7" s="38">
        <v>100.34</v>
      </c>
      <c r="CB7" s="38">
        <v>248.62</v>
      </c>
      <c r="CC7" s="38">
        <v>222.75</v>
      </c>
      <c r="CD7" s="38">
        <v>238.4</v>
      </c>
      <c r="CE7" s="38">
        <v>258.5</v>
      </c>
      <c r="CF7" s="38">
        <v>214.81</v>
      </c>
      <c r="CG7" s="38">
        <v>215.28</v>
      </c>
      <c r="CH7" s="38">
        <v>207.96</v>
      </c>
      <c r="CI7" s="38">
        <v>194.31</v>
      </c>
      <c r="CJ7" s="38">
        <v>190.99</v>
      </c>
      <c r="CK7" s="38">
        <v>187.55</v>
      </c>
      <c r="CL7" s="38">
        <v>136.15</v>
      </c>
      <c r="CM7" s="38">
        <v>48.07</v>
      </c>
      <c r="CN7" s="38">
        <v>48.51</v>
      </c>
      <c r="CO7" s="38">
        <v>50.15</v>
      </c>
      <c r="CP7" s="38">
        <v>48.63</v>
      </c>
      <c r="CQ7" s="38">
        <v>52.09</v>
      </c>
      <c r="CR7" s="38">
        <v>54.67</v>
      </c>
      <c r="CS7" s="38">
        <v>53.51</v>
      </c>
      <c r="CT7" s="38">
        <v>53.5</v>
      </c>
      <c r="CU7" s="38">
        <v>52.58</v>
      </c>
      <c r="CV7" s="38">
        <v>50.94</v>
      </c>
      <c r="CW7" s="38">
        <v>59.64</v>
      </c>
      <c r="CX7" s="38">
        <v>92.17</v>
      </c>
      <c r="CY7" s="38">
        <v>92.94</v>
      </c>
      <c r="CZ7" s="38">
        <v>91.22</v>
      </c>
      <c r="DA7" s="38">
        <v>92.52</v>
      </c>
      <c r="DB7" s="38">
        <v>93.77</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3.45</v>
      </c>
      <c r="EH7" s="38">
        <v>0.56999999999999995</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112</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dcterms:created xsi:type="dcterms:W3CDTF">2020-12-04T02:42:44Z</dcterms:created>
  <dcterms:modified xsi:type="dcterms:W3CDTF">2021-01-18T08:07:55Z</dcterms:modified>
  <cp:category/>
</cp:coreProperties>
</file>