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Suido-d02\共有フォルダ\下水道\平成３１年度（令和元年度）\H31調査物\R1経営比較分析表（H30決算）\"/>
    </mc:Choice>
  </mc:AlternateContent>
  <xr:revisionPtr revIDLastSave="0" documentId="8_{C6C8AF63-99B2-4CE0-89B3-889BBAA71F80}" xr6:coauthVersionLast="43" xr6:coauthVersionMax="43" xr10:uidLastSave="{00000000-0000-0000-0000-000000000000}"/>
  <workbookProtection workbookAlgorithmName="SHA-512" workbookHashValue="ZjmcePD4bjNHtGB/rRoL4mwViJe9hMMV3e1F9qvHJt+A/9AV/I4BaRmOKjxCUu3tN6xitH+c15lTeDHkc6rr+w==" workbookSaltValue="/axVP2fF+xe9ZLJCBXIcC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<sst xmlns="http://schemas.openxmlformats.org/spreadsheetml/2006/main" count="228" uniqueCount="114">
  <si>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</si>
  <si>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</si>
  <si>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</si>
  <si>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</si>
  <si>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</si>
  <si>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</si>
  <si>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</si>
  <si>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</si>
  <si>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</si>
  <si>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</si>
  <si>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</si>
  <si>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</si>
  <si>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</si>
  <si>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</si>
  <si>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</si>
  <si>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</si>
  <si>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</si>
  <si>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</si>
  <si>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</si>
  <si>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</si>
  <si>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</si>
  <si>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</si>
  <si>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</si>
  <si>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</si>
  <si>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</si>
  <si>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</si>
  <si>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</si>
  <si>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</si>
  <si>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</si>
  <si>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</si>
  <si>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</si>
  <si>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</si>
  <si>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</si>
  <si>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</si>
  <si>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</si>
  <si>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</si>
  <si>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</si>
  <si>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</si>
  <si>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</si>
  <si>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</si>
  <si>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</si>
  <si>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</si>
  <si>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</si>
  <si>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</si>
  <si>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</si>
  <si>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</si>
  <si>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</si>
  <si>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</si>
  <si>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</si>
  <si>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</si>
  <si>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</si>
  <si>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</si>
  <si>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</si>
  <si>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</si>
  <si>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</si>
  <si>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</si>
  <si>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</si>
  <si>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</si>
  <si>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</si>
  <si>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</si>
  <si>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</si>
  <si>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</si>
  <si>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</si>
  <si>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</si>
  <si>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</si>
  <si>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</si>
  <si>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</si>
  <si>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</si>
  <si>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</si>
  <si>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</si>
  <si>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</si>
  <si>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</si>
  <si>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</si>
  <si>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</si>
  <si>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</si>
  <si>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</si>
  <si>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</si>
  <si>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</si>
  <si>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</si>
  <si>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</si>
  <si>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</si>
  <si>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</si>
  <si>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</si>
  <si>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</si>
  <si>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</si>
  <si>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</si>
  <si>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</si>
  <si>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</si>
  <si>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</si>
  <si>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</si>
  <si>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</si>
  <si>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</si>
  <si>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</si>
  <si>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</si>
  <si>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</si>
  <si>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</si>
  <si>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</si>
  <si>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</si>
  <si>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松島町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</si>
  <si>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</si>
  <si>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</si>
  <si>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</si>
  <si>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</si>
  <si>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</si>
  <si>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</si>
  <si>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</si>
  <si>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</si>
  <si>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</si>
  <si>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</si>
  <si>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</si>
  <si>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</si>
  <si>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町は、単独で終末処理場を有しており、経常的な維持管理経費や更新等の投資が発生することから、引き続き適正な使用料収入の確保及び経費削減に努め、経営改善を図る必要がある。また、今後老朽化施設の更新時期を迎えるにあたり、人口減少による収入減など、財源確保の課題もあることから、長期的な計画に基づく使用料の見直しも視野に入れながら、時期及び投資規模について慎重に検討する必要がある。</t>
    <rPh sb="0" eb="2">
      <t>ホンチョウ</t>
    </rPh>
    <rPh sb="4" eb="6">
      <t>タンドク</t>
    </rPh>
    <rPh sb="7" eb="9">
      <t>シュウマツ</t>
    </rPh>
    <rPh sb="9" eb="12">
      <t>ショリジョウ</t>
    </rPh>
    <rPh sb="13" eb="14">
      <t>ユウ</t>
    </rPh>
    <rPh sb="19" eb="22">
      <t>ケイジョウテキ</t>
    </rPh>
    <rPh sb="23" eb="25">
      <t>イジ</t>
    </rPh>
    <rPh sb="25" eb="27">
      <t>カンリ</t>
    </rPh>
    <rPh sb="27" eb="29">
      <t>ケイヒ</t>
    </rPh>
    <rPh sb="30" eb="32">
      <t>コウシン</t>
    </rPh>
    <rPh sb="32" eb="33">
      <t>トウ</t>
    </rPh>
    <rPh sb="34" eb="36">
      <t>トウシ</t>
    </rPh>
    <rPh sb="37" eb="39">
      <t>ハッセイ</t>
    </rPh>
    <rPh sb="46" eb="47">
      <t>ヒ</t>
    </rPh>
    <rPh sb="48" eb="49">
      <t>ツヅ</t>
    </rPh>
    <rPh sb="50" eb="52">
      <t>テキセイ</t>
    </rPh>
    <rPh sb="53" eb="56">
      <t>シヨウリョウ</t>
    </rPh>
    <rPh sb="56" eb="58">
      <t>シュウニュウ</t>
    </rPh>
    <rPh sb="59" eb="61">
      <t>カクホ</t>
    </rPh>
    <rPh sb="61" eb="62">
      <t>オヨ</t>
    </rPh>
    <rPh sb="63" eb="65">
      <t>ケイヒ</t>
    </rPh>
    <rPh sb="65" eb="67">
      <t>サクゲン</t>
    </rPh>
    <rPh sb="68" eb="69">
      <t>ツト</t>
    </rPh>
    <rPh sb="71" eb="73">
      <t>ケイエイ</t>
    </rPh>
    <rPh sb="73" eb="75">
      <t>カイゼン</t>
    </rPh>
    <rPh sb="76" eb="77">
      <t>ハカ</t>
    </rPh>
    <rPh sb="78" eb="80">
      <t>ヒツヨウ</t>
    </rPh>
    <rPh sb="87" eb="89">
      <t>コンゴ</t>
    </rPh>
    <rPh sb="89" eb="92">
      <t>ロウキュウカ</t>
    </rPh>
    <rPh sb="92" eb="94">
      <t>シセツ</t>
    </rPh>
    <rPh sb="95" eb="97">
      <t>コウシン</t>
    </rPh>
    <rPh sb="97" eb="99">
      <t>ジキ</t>
    </rPh>
    <rPh sb="100" eb="101">
      <t>ムカ</t>
    </rPh>
    <rPh sb="108" eb="110">
      <t>ジンコウ</t>
    </rPh>
    <rPh sb="110" eb="112">
      <t>ゲンショウ</t>
    </rPh>
    <rPh sb="115" eb="117">
      <t>シュウニュウ</t>
    </rPh>
    <rPh sb="117" eb="118">
      <t>ゲン</t>
    </rPh>
    <rPh sb="121" eb="123">
      <t>ザイゲン</t>
    </rPh>
    <rPh sb="123" eb="125">
      <t>カクホ</t>
    </rPh>
    <rPh sb="126" eb="128">
      <t>カダイ</t>
    </rPh>
    <rPh sb="136" eb="139">
      <t>チョウキテキ</t>
    </rPh>
    <rPh sb="140" eb="142">
      <t>ケイカク</t>
    </rPh>
    <rPh sb="143" eb="144">
      <t>モト</t>
    </rPh>
    <rPh sb="146" eb="149">
      <t>シヨウリョウ</t>
    </rPh>
    <rPh sb="150" eb="152">
      <t>ミナオ</t>
    </rPh>
    <rPh sb="154" eb="156">
      <t>シヤ</t>
    </rPh>
    <rPh sb="157" eb="158">
      <t>イ</t>
    </rPh>
    <rPh sb="163" eb="165">
      <t>ジキ</t>
    </rPh>
    <rPh sb="165" eb="166">
      <t>オヨ</t>
    </rPh>
    <rPh sb="167" eb="169">
      <t>トウシ</t>
    </rPh>
    <rPh sb="169" eb="171">
      <t>キボ</t>
    </rPh>
    <rPh sb="175" eb="177">
      <t>シンチョウ</t>
    </rPh>
    <rPh sb="178" eb="180">
      <t>ケントウ</t>
    </rPh>
    <rPh sb="182" eb="184">
      <t>ヒツヨウ</t>
    </rPh>
    <phoneticPr fontId="4"/>
  </si>
  <si>
    <t>③管渠改善率について、今回の数値は災害復旧事業によるものである。本町は平成3年度に供用開始しており、管渠の耐用年数に達していないが、今後更新時期を迎えるにあたり、適切な時期や投資規模を検討する必要がある。</t>
    <rPh sb="1" eb="3">
      <t>カンキョ</t>
    </rPh>
    <rPh sb="3" eb="5">
      <t>カイゼン</t>
    </rPh>
    <rPh sb="5" eb="6">
      <t>リツ</t>
    </rPh>
    <rPh sb="11" eb="13">
      <t>コンカイ</t>
    </rPh>
    <rPh sb="14" eb="16">
      <t>スウチ</t>
    </rPh>
    <rPh sb="17" eb="19">
      <t>サイガイ</t>
    </rPh>
    <rPh sb="19" eb="21">
      <t>フッキュウ</t>
    </rPh>
    <rPh sb="21" eb="23">
      <t>ジギョウ</t>
    </rPh>
    <rPh sb="32" eb="34">
      <t>ホンチョウ</t>
    </rPh>
    <rPh sb="35" eb="37">
      <t>ヘイセイ</t>
    </rPh>
    <rPh sb="38" eb="40">
      <t>ネンド</t>
    </rPh>
    <rPh sb="41" eb="43">
      <t>キョウヨウ</t>
    </rPh>
    <rPh sb="43" eb="45">
      <t>カイシ</t>
    </rPh>
    <rPh sb="50" eb="52">
      <t>カンキョ</t>
    </rPh>
    <rPh sb="53" eb="55">
      <t>タイヨウ</t>
    </rPh>
    <rPh sb="55" eb="57">
      <t>ネンスウ</t>
    </rPh>
    <rPh sb="58" eb="59">
      <t>タッ</t>
    </rPh>
    <rPh sb="66" eb="68">
      <t>コンゴ</t>
    </rPh>
    <rPh sb="68" eb="70">
      <t>コウシン</t>
    </rPh>
    <rPh sb="70" eb="72">
      <t>ジキ</t>
    </rPh>
    <rPh sb="73" eb="74">
      <t>ムカ</t>
    </rPh>
    <rPh sb="81" eb="83">
      <t>テキセツ</t>
    </rPh>
    <rPh sb="84" eb="86">
      <t>ジキ</t>
    </rPh>
    <rPh sb="87" eb="89">
      <t>トウシ</t>
    </rPh>
    <rPh sb="89" eb="91">
      <t>キボ</t>
    </rPh>
    <rPh sb="92" eb="94">
      <t>ケントウ</t>
    </rPh>
    <rPh sb="96" eb="98">
      <t>ヒツヨウ</t>
    </rPh>
    <phoneticPr fontId="4"/>
  </si>
  <si>
    <r>
      <t xml:space="preserve">①収益的収支比率は、使用料収入や繰入金の減により、前年度と比較し減少している。資本費平準化債発行額を差し引いた数値は91.60%となっており、使用料収入では地方債償還金を賄えきれていない状況であるため、使用料収入の確保や維持管理経費の削減等により、経営改善を図る必要がある。
④企業債残高対事業規模比率は、経年で比較すると下水道建設当初の企業債の償還完了により減少傾向にあるものの、前年度比では処理場の長寿命化や震災復旧・復興事業に伴う企業債発行により増加しており、依然として類似団体平均を上回っているため、今後も投資計画を精査していきたい。
</t>
    </r>
    <r>
      <rPr>
        <sz val="11"/>
        <rFont val="ＭＳ ゴシック"/>
        <family val="3"/>
        <charset val="128"/>
      </rPr>
      <t>⑤経費回収率は、100%を下回っている。平成29年度に供用開始した区域の接続率向上を図り、適正な使用料収入を確保するとともに汚水処理費の削減に努めたい。
⑥汚水処理原価は、資本費の増加や人口減少により、類似団体と比べ高い数値で推移しており、今後も上昇が見込まれるため、供用開始区域の接続率向上を図り、有収水量の増加に努めたい。
⑦施設利用率は、類似団体平均よりも低い数値となっているが、これは管渠未整備の地区があるためと考えられる。現在は震災復旧・復興事業を優先している状</t>
    </r>
    <r>
      <rPr>
        <sz val="11"/>
        <color theme="1"/>
        <rFont val="ＭＳ ゴシック"/>
        <family val="3"/>
        <charset val="128"/>
      </rPr>
      <t>況だが、これらが完了した後に管渠整備を進める予定としている。
⑧水洗化率は、90%以上となっており、類似団体平均を上回っている。引き続き水洗化の普及促進に努め、接続率の向上を図ることで経営改善に繋げていきたい。</t>
    </r>
    <rPh sb="10" eb="13">
      <t>シヨウリョウ</t>
    </rPh>
    <rPh sb="13" eb="15">
      <t>シュウニュウ</t>
    </rPh>
    <rPh sb="16" eb="19">
      <t>クリイレキン</t>
    </rPh>
    <rPh sb="20" eb="21">
      <t>ゲン</t>
    </rPh>
    <rPh sb="25" eb="28">
      <t>ゼンネンド</t>
    </rPh>
    <rPh sb="29" eb="31">
      <t>ヒカク</t>
    </rPh>
    <rPh sb="32" eb="34">
      <t>ゲンショウ</t>
    </rPh>
    <rPh sb="392" eb="394">
      <t>コンゴ</t>
    </rPh>
    <rPh sb="395" eb="397">
      <t>ジョウショウ</t>
    </rPh>
    <rPh sb="398" eb="400">
      <t>ミコ</t>
    </rPh>
    <rPh sb="406" eb="408">
      <t>キョウヨウ</t>
    </rPh>
    <rPh sb="408" eb="410">
      <t>カイシ</t>
    </rPh>
    <rPh sb="410" eb="412">
      <t>クイキ</t>
    </rPh>
    <rPh sb="413" eb="415">
      <t>セツゾク</t>
    </rPh>
    <rPh sb="415" eb="416">
      <t>リツ</t>
    </rPh>
    <rPh sb="416" eb="418">
      <t>コウジョウ</t>
    </rPh>
    <rPh sb="419" eb="420">
      <t>ハカ</t>
    </rPh>
    <rPh sb="422" eb="424">
      <t>ユウシュウ</t>
    </rPh>
    <rPh sb="424" eb="426">
      <t>スイリョウ</t>
    </rPh>
    <rPh sb="427" eb="429">
      <t>ゾウカ</t>
    </rPh>
    <rPh sb="430" eb="43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</si>
</sst>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quot;-&quot;">
                  <c:v>3.45</c:v>
                </c:pt>
                <c:pt idx="4" formatCode="#,##0.00;&quot;△&quot;#,##0.00;&quot;-&quot;">
                  <c:v>0.56999999999999995</c:v>
                </c:pt>
              </c:numCache>
            </c:numRef>
          </c:val>
          <c:extLst>
            <c:ext xmlns:c16="http://schemas.microsoft.com/office/drawing/2014/chart" uri="{C3380CC4-5D6E-409C-BE32-E72D297353CC}">
              <c16:uniqueId val="{00000000-FFDA-418E-BDC7-6CE83AB31AF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c:ext xmlns:c16="http://schemas.microsoft.com/office/drawing/2014/chart" uri="{C3380CC4-5D6E-409C-BE32-E72D297353CC}">
              <c16:uniqueId val="{00000001-FFDA-418E-BDC7-6CE83AB31AF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47.5</c:v>
                </c:pt>
                <c:pt idx="1">
                  <c:v>48.07</c:v>
                </c:pt>
                <c:pt idx="2">
                  <c:v>48.51</c:v>
                </c:pt>
                <c:pt idx="3">
                  <c:v>50.15</c:v>
                </c:pt>
                <c:pt idx="4">
                  <c:v>48.63</c:v>
                </c:pt>
              </c:numCache>
            </c:numRef>
          </c:val>
          <c:extLst>
            <c:ext xmlns:c16="http://schemas.microsoft.com/office/drawing/2014/chart" uri="{C3380CC4-5D6E-409C-BE32-E72D297353CC}">
              <c16:uniqueId val="{00000000-AB55-408A-80B6-4EB8263CA5D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c:ext xmlns:c16="http://schemas.microsoft.com/office/drawing/2014/chart" uri="{C3380CC4-5D6E-409C-BE32-E72D297353CC}">
              <c16:uniqueId val="{00000001-AB55-408A-80B6-4EB8263CA5D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98.7</c:v>
                </c:pt>
                <c:pt idx="1">
                  <c:v>92.17</c:v>
                </c:pt>
                <c:pt idx="2">
                  <c:v>92.94</c:v>
                </c:pt>
                <c:pt idx="3">
                  <c:v>91.22</c:v>
                </c:pt>
                <c:pt idx="4">
                  <c:v>92.52</c:v>
                </c:pt>
              </c:numCache>
            </c:numRef>
          </c:val>
          <c:extLst>
            <c:ext xmlns:c16="http://schemas.microsoft.com/office/drawing/2014/chart" uri="{C3380CC4-5D6E-409C-BE32-E72D297353CC}">
              <c16:uniqueId val="{00000000-964C-428B-AD34-B47DA6AB718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c:ext xmlns:c16="http://schemas.microsoft.com/office/drawing/2014/chart" uri="{C3380CC4-5D6E-409C-BE32-E72D297353CC}">
              <c16:uniqueId val="{00000001-964C-428B-AD34-B47DA6AB718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73.58</c:v>
                </c:pt>
                <c:pt idx="1">
                  <c:v>78.209999999999994</c:v>
                </c:pt>
                <c:pt idx="2">
                  <c:v>85.57</c:v>
                </c:pt>
                <c:pt idx="3">
                  <c:v>83.65</c:v>
                </c:pt>
                <c:pt idx="4">
                  <c:v>72.02</c:v>
                </c:pt>
              </c:numCache>
            </c:numRef>
          </c:val>
          <c:extLst>
            <c:ext xmlns:c16="http://schemas.microsoft.com/office/drawing/2014/chart" uri="{C3380CC4-5D6E-409C-BE32-E72D297353CC}">
              <c16:uniqueId val="{00000000-6D30-42C5-9DD3-E9685A5D46F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30-42C5-9DD3-E9685A5D46F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84-4123-8332-37131E52199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84-4123-8332-37131E52199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08-4A97-8234-32E146A9AB3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08-4A97-8234-32E146A9AB3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B8-4C9F-B053-BA09D3F1947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B8-4C9F-B053-BA09D3F1947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10-46FF-B4C8-F99C31EC127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10-46FF-B4C8-F99C31EC127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1644.73</c:v>
                </c:pt>
                <c:pt idx="1">
                  <c:v>1544.23</c:v>
                </c:pt>
                <c:pt idx="2">
                  <c:v>1331.56</c:v>
                </c:pt>
                <c:pt idx="3">
                  <c:v>1109.1099999999999</c:v>
                </c:pt>
                <c:pt idx="4">
                  <c:v>1143.3</c:v>
                </c:pt>
              </c:numCache>
            </c:numRef>
          </c:val>
          <c:extLst>
            <c:ext xmlns:c16="http://schemas.microsoft.com/office/drawing/2014/chart" uri="{C3380CC4-5D6E-409C-BE32-E72D297353CC}">
              <c16:uniqueId val="{00000000-EE24-4C14-AE89-5B4E318FF6C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c:ext xmlns:c16="http://schemas.microsoft.com/office/drawing/2014/chart" uri="{C3380CC4-5D6E-409C-BE32-E72D297353CC}">
              <c16:uniqueId val="{00000001-EE24-4C14-AE89-5B4E318FF6C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76.14</c:v>
                </c:pt>
                <c:pt idx="1">
                  <c:v>64.81</c:v>
                </c:pt>
                <c:pt idx="2">
                  <c:v>72.010000000000005</c:v>
                </c:pt>
                <c:pt idx="3">
                  <c:v>66.069999999999993</c:v>
                </c:pt>
                <c:pt idx="4">
                  <c:v>61.49</c:v>
                </c:pt>
              </c:numCache>
            </c:numRef>
          </c:val>
          <c:extLst>
            <c:ext xmlns:c16="http://schemas.microsoft.com/office/drawing/2014/chart" uri="{C3380CC4-5D6E-409C-BE32-E72D297353CC}">
              <c16:uniqueId val="{00000000-E58A-4B16-9E55-058DD0263DB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c:ext xmlns:c16="http://schemas.microsoft.com/office/drawing/2014/chart" uri="{C3380CC4-5D6E-409C-BE32-E72D297353CC}">
              <c16:uniqueId val="{00000001-E58A-4B16-9E55-058DD0263DB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210.18</c:v>
                </c:pt>
                <c:pt idx="1">
                  <c:v>248.62</c:v>
                </c:pt>
                <c:pt idx="2">
                  <c:v>222.75</c:v>
                </c:pt>
                <c:pt idx="3">
                  <c:v>238.4</c:v>
                </c:pt>
                <c:pt idx="4">
                  <c:v>258.5</c:v>
                </c:pt>
              </c:numCache>
            </c:numRef>
          </c:val>
          <c:extLst>
            <c:ext xmlns:c16="http://schemas.microsoft.com/office/drawing/2014/chart" uri="{C3380CC4-5D6E-409C-BE32-E72D297353CC}">
              <c16:uniqueId val="{00000000-8299-4A36-9DCD-12F3F3C1047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c:ext xmlns:c16="http://schemas.microsoft.com/office/drawing/2014/chart" uri="{C3380CC4-5D6E-409C-BE32-E72D297353CC}">
              <c16:uniqueId val="{00000001-8299-4A36-9DCD-12F3F3C1047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0"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宮城県　松島町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tr">
        <f>データ!$M$6</f>
        <v>非設置</v>
      </c>
      <c r="AE8" s="49"/>
      <c r="AF8" s="49"/>
      <c r="AG8" s="49"/>
      <c r="AH8" s="49"/>
      <c r="AI8" s="49"/>
      <c r="AJ8" s="49"/>
      <c r="AK8" s="3"/>
      <c r="AL8" s="50">
        <f>データ!S6</f>
        <v>14172</v>
      </c>
      <c r="AM8" s="50"/>
      <c r="AN8" s="50"/>
      <c r="AO8" s="50"/>
      <c r="AP8" s="50"/>
      <c r="AQ8" s="50"/>
      <c r="AR8" s="50"/>
      <c r="AS8" s="50"/>
      <c r="AT8" s="45">
        <f>データ!T6</f>
        <v>53.56</v>
      </c>
      <c r="AU8" s="45"/>
      <c r="AV8" s="45"/>
      <c r="AW8" s="45"/>
      <c r="AX8" s="45"/>
      <c r="AY8" s="45"/>
      <c r="AZ8" s="45"/>
      <c r="BA8" s="45"/>
      <c r="BB8" s="45">
        <f>データ!U6</f>
        <v>264.60000000000002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69.069999999999993</v>
      </c>
      <c r="Q10" s="45"/>
      <c r="R10" s="45"/>
      <c r="S10" s="45"/>
      <c r="T10" s="45"/>
      <c r="U10" s="45"/>
      <c r="V10" s="45"/>
      <c r="W10" s="45">
        <f>データ!Q6</f>
        <v>82.73</v>
      </c>
      <c r="X10" s="45"/>
      <c r="Y10" s="45"/>
      <c r="Z10" s="45"/>
      <c r="AA10" s="45"/>
      <c r="AB10" s="45"/>
      <c r="AC10" s="45"/>
      <c r="AD10" s="50">
        <f>データ!R6</f>
        <v>3080</v>
      </c>
      <c r="AE10" s="50"/>
      <c r="AF10" s="50"/>
      <c r="AG10" s="50"/>
      <c r="AH10" s="50"/>
      <c r="AI10" s="50"/>
      <c r="AJ10" s="50"/>
      <c r="AK10" s="2"/>
      <c r="AL10" s="50">
        <f>データ!V6</f>
        <v>9720</v>
      </c>
      <c r="AM10" s="50"/>
      <c r="AN10" s="50"/>
      <c r="AO10" s="50"/>
      <c r="AP10" s="50"/>
      <c r="AQ10" s="50"/>
      <c r="AR10" s="50"/>
      <c r="AS10" s="50"/>
      <c r="AT10" s="45">
        <f>データ!W6</f>
        <v>2.67</v>
      </c>
      <c r="AU10" s="45"/>
      <c r="AV10" s="45"/>
      <c r="AW10" s="45"/>
      <c r="AX10" s="45"/>
      <c r="AY10" s="45"/>
      <c r="AZ10" s="45"/>
      <c r="BA10" s="45"/>
      <c r="BB10" s="45">
        <f>データ!X6</f>
        <v>3640.45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H8s3FKegHr/tUbWPiK2fnqk5m9h6vZh7sfgbzy1CjABSBSaybBA+DHHQvjfqMR7gdtcuAPcnU0V8WXBdcrB5xA==" saltValue="Svq8LiHwBSpSl6MXIoBEZ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44016</v>
      </c>
      <c r="D6" s="33">
        <f t="shared" si="3"/>
        <v>47</v>
      </c>
      <c r="E6" s="33">
        <f t="shared" si="3"/>
        <v>17</v>
      </c>
      <c r="F6" s="33">
        <f t="shared" si="3"/>
        <v>1</v>
      </c>
      <c r="G6" s="33">
        <f t="shared" si="3"/>
        <v>0</v>
      </c>
      <c r="H6" s="33" t="str">
        <f t="shared" si="3"/>
        <v>宮城県　松島町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69.069999999999993</v>
      </c>
      <c r="Q6" s="34">
        <f t="shared" si="3"/>
        <v>82.73</v>
      </c>
      <c r="R6" s="34">
        <f t="shared" si="3"/>
        <v>3080</v>
      </c>
      <c r="S6" s="34">
        <f t="shared" si="3"/>
        <v>14172</v>
      </c>
      <c r="T6" s="34">
        <f t="shared" si="3"/>
        <v>53.56</v>
      </c>
      <c r="U6" s="34">
        <f t="shared" si="3"/>
        <v>264.60000000000002</v>
      </c>
      <c r="V6" s="34">
        <f t="shared" si="3"/>
        <v>9720</v>
      </c>
      <c r="W6" s="34">
        <f t="shared" si="3"/>
        <v>2.67</v>
      </c>
      <c r="X6" s="34">
        <f t="shared" si="3"/>
        <v>3640.45</v>
      </c>
      <c r="Y6" s="35">
        <f>IF(Y7="",NA(),Y7)</f>
        <v>73.58</v>
      </c>
      <c r="Z6" s="35">
        <f t="shared" ref="Z6:AH6" si="4">IF(Z7="",NA(),Z7)</f>
        <v>78.209999999999994</v>
      </c>
      <c r="AA6" s="35">
        <f t="shared" si="4"/>
        <v>85.57</v>
      </c>
      <c r="AB6" s="35">
        <f t="shared" si="4"/>
        <v>83.65</v>
      </c>
      <c r="AC6" s="35">
        <f t="shared" si="4"/>
        <v>72.02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1644.73</v>
      </c>
      <c r="BG6" s="35">
        <f t="shared" ref="BG6:BO6" si="7">IF(BG7="",NA(),BG7)</f>
        <v>1544.23</v>
      </c>
      <c r="BH6" s="35">
        <f t="shared" si="7"/>
        <v>1331.56</v>
      </c>
      <c r="BI6" s="35">
        <f t="shared" si="7"/>
        <v>1109.1099999999999</v>
      </c>
      <c r="BJ6" s="35">
        <f t="shared" si="7"/>
        <v>1143.3</v>
      </c>
      <c r="BK6" s="35">
        <f t="shared" si="7"/>
        <v>1136.5</v>
      </c>
      <c r="BL6" s="35">
        <f t="shared" si="7"/>
        <v>1118.56</v>
      </c>
      <c r="BM6" s="35">
        <f t="shared" si="7"/>
        <v>1111.31</v>
      </c>
      <c r="BN6" s="35">
        <f t="shared" si="7"/>
        <v>966.33</v>
      </c>
      <c r="BO6" s="35">
        <f t="shared" si="7"/>
        <v>958.81</v>
      </c>
      <c r="BP6" s="34" t="str">
        <f>IF(BP7="","",IF(BP7="-","【-】","【"&amp;SUBSTITUTE(TEXT(BP7,"#,##0.00"),"-","△")&amp;"】"))</f>
        <v>【682.78】</v>
      </c>
      <c r="BQ6" s="35">
        <f>IF(BQ7="",NA(),BQ7)</f>
        <v>76.14</v>
      </c>
      <c r="BR6" s="35">
        <f t="shared" ref="BR6:BZ6" si="8">IF(BR7="",NA(),BR7)</f>
        <v>64.81</v>
      </c>
      <c r="BS6" s="35">
        <f t="shared" si="8"/>
        <v>72.010000000000005</v>
      </c>
      <c r="BT6" s="35">
        <f t="shared" si="8"/>
        <v>66.069999999999993</v>
      </c>
      <c r="BU6" s="35">
        <f t="shared" si="8"/>
        <v>61.49</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210.18</v>
      </c>
      <c r="CC6" s="35">
        <f t="shared" ref="CC6:CK6" si="9">IF(CC7="",NA(),CC7)</f>
        <v>248.62</v>
      </c>
      <c r="CD6" s="35">
        <f t="shared" si="9"/>
        <v>222.75</v>
      </c>
      <c r="CE6" s="35">
        <f t="shared" si="9"/>
        <v>238.4</v>
      </c>
      <c r="CF6" s="35">
        <f t="shared" si="9"/>
        <v>258.5</v>
      </c>
      <c r="CG6" s="35">
        <f t="shared" si="9"/>
        <v>217.82</v>
      </c>
      <c r="CH6" s="35">
        <f t="shared" si="9"/>
        <v>215.28</v>
      </c>
      <c r="CI6" s="35">
        <f t="shared" si="9"/>
        <v>207.96</v>
      </c>
      <c r="CJ6" s="35">
        <f t="shared" si="9"/>
        <v>194.31</v>
      </c>
      <c r="CK6" s="35">
        <f t="shared" si="9"/>
        <v>190.99</v>
      </c>
      <c r="CL6" s="34" t="str">
        <f>IF(CL7="","",IF(CL7="-","【-】","【"&amp;SUBSTITUTE(TEXT(CL7,"#,##0.00"),"-","△")&amp;"】"))</f>
        <v>【136.86】</v>
      </c>
      <c r="CM6" s="35">
        <f>IF(CM7="",NA(),CM7)</f>
        <v>47.5</v>
      </c>
      <c r="CN6" s="35">
        <f t="shared" ref="CN6:CV6" si="10">IF(CN7="",NA(),CN7)</f>
        <v>48.07</v>
      </c>
      <c r="CO6" s="35">
        <f t="shared" si="10"/>
        <v>48.51</v>
      </c>
      <c r="CP6" s="35">
        <f t="shared" si="10"/>
        <v>50.15</v>
      </c>
      <c r="CQ6" s="35">
        <f t="shared" si="10"/>
        <v>48.63</v>
      </c>
      <c r="CR6" s="35">
        <f t="shared" si="10"/>
        <v>54.44</v>
      </c>
      <c r="CS6" s="35">
        <f t="shared" si="10"/>
        <v>54.67</v>
      </c>
      <c r="CT6" s="35">
        <f t="shared" si="10"/>
        <v>53.51</v>
      </c>
      <c r="CU6" s="35">
        <f t="shared" si="10"/>
        <v>53.5</v>
      </c>
      <c r="CV6" s="35">
        <f t="shared" si="10"/>
        <v>52.58</v>
      </c>
      <c r="CW6" s="34" t="str">
        <f>IF(CW7="","",IF(CW7="-","【-】","【"&amp;SUBSTITUTE(TEXT(CW7,"#,##0.00"),"-","△")&amp;"】"))</f>
        <v>【58.98】</v>
      </c>
      <c r="CX6" s="35">
        <f>IF(CX7="",NA(),CX7)</f>
        <v>98.7</v>
      </c>
      <c r="CY6" s="35">
        <f t="shared" ref="CY6:DG6" si="11">IF(CY7="",NA(),CY7)</f>
        <v>92.17</v>
      </c>
      <c r="CZ6" s="35">
        <f t="shared" si="11"/>
        <v>92.94</v>
      </c>
      <c r="DA6" s="35">
        <f t="shared" si="11"/>
        <v>91.22</v>
      </c>
      <c r="DB6" s="35">
        <f t="shared" si="11"/>
        <v>92.52</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3.45</v>
      </c>
      <c r="EI6" s="35">
        <f t="shared" si="14"/>
        <v>0.56999999999999995</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15">
      <c r="A7" s="28"/>
      <c r="B7" s="37">
        <v>2018</v>
      </c>
      <c r="C7" s="37">
        <v>44016</v>
      </c>
      <c r="D7" s="37">
        <v>47</v>
      </c>
      <c r="E7" s="37">
        <v>17</v>
      </c>
      <c r="F7" s="37">
        <v>1</v>
      </c>
      <c r="G7" s="37">
        <v>0</v>
      </c>
      <c r="H7" s="37" t="s">
        <v>98</v>
      </c>
      <c r="I7" s="37" t="s">
        <v>99</v>
      </c>
      <c r="J7" s="37" t="s">
        <v>100</v>
      </c>
      <c r="K7" s="37" t="s">
        <v>101</v>
      </c>
      <c r="L7" s="37" t="s">
        <v>102</v>
      </c>
      <c r="M7" s="37" t="s">
        <v>103</v>
      </c>
      <c r="N7" s="38" t="s">
        <v>104</v>
      </c>
      <c r="O7" s="38" t="s">
        <v>105</v>
      </c>
      <c r="P7" s="38">
        <v>69.069999999999993</v>
      </c>
      <c r="Q7" s="38">
        <v>82.73</v>
      </c>
      <c r="R7" s="38">
        <v>3080</v>
      </c>
      <c r="S7" s="38">
        <v>14172</v>
      </c>
      <c r="T7" s="38">
        <v>53.56</v>
      </c>
      <c r="U7" s="38">
        <v>264.60000000000002</v>
      </c>
      <c r="V7" s="38">
        <v>9720</v>
      </c>
      <c r="W7" s="38">
        <v>2.67</v>
      </c>
      <c r="X7" s="38">
        <v>3640.45</v>
      </c>
      <c r="Y7" s="38">
        <v>73.58</v>
      </c>
      <c r="Z7" s="38">
        <v>78.209999999999994</v>
      </c>
      <c r="AA7" s="38">
        <v>85.57</v>
      </c>
      <c r="AB7" s="38">
        <v>83.65</v>
      </c>
      <c r="AC7" s="38">
        <v>72.02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1644.73</v>
      </c>
      <c r="BG7" s="38">
        <v>1544.23</v>
      </c>
      <c r="BH7" s="38">
        <v>1331.56</v>
      </c>
      <c r="BI7" s="38">
        <v>1109.1099999999999</v>
      </c>
      <c r="BJ7" s="38">
        <v>1143.3</v>
      </c>
      <c r="BK7" s="38">
        <v>1136.5</v>
      </c>
      <c r="BL7" s="38">
        <v>1118.56</v>
      </c>
      <c r="BM7" s="38">
        <v>1111.31</v>
      </c>
      <c r="BN7" s="38">
        <v>966.33</v>
      </c>
      <c r="BO7" s="38">
        <v>958.81</v>
      </c>
      <c r="BP7" s="38">
        <v>682.78</v>
      </c>
      <c r="BQ7" s="38">
        <v>76.14</v>
      </c>
      <c r="BR7" s="38">
        <v>64.81</v>
      </c>
      <c r="BS7" s="38">
        <v>72.010000000000005</v>
      </c>
      <c r="BT7" s="38">
        <v>66.069999999999993</v>
      </c>
      <c r="BU7" s="38">
        <v>61.49</v>
      </c>
      <c r="BV7" s="38">
        <v>71.650000000000006</v>
      </c>
      <c r="BW7" s="38">
        <v>72.33</v>
      </c>
      <c r="BX7" s="38">
        <v>75.540000000000006</v>
      </c>
      <c r="BY7" s="38">
        <v>81.739999999999995</v>
      </c>
      <c r="BZ7" s="38">
        <v>82.88</v>
      </c>
      <c r="CA7" s="38">
        <v>100.91</v>
      </c>
      <c r="CB7" s="38">
        <v>210.18</v>
      </c>
      <c r="CC7" s="38">
        <v>248.62</v>
      </c>
      <c r="CD7" s="38">
        <v>222.75</v>
      </c>
      <c r="CE7" s="38">
        <v>238.4</v>
      </c>
      <c r="CF7" s="38">
        <v>258.5</v>
      </c>
      <c r="CG7" s="38">
        <v>217.82</v>
      </c>
      <c r="CH7" s="38">
        <v>215.28</v>
      </c>
      <c r="CI7" s="38">
        <v>207.96</v>
      </c>
      <c r="CJ7" s="38">
        <v>194.31</v>
      </c>
      <c r="CK7" s="38">
        <v>190.99</v>
      </c>
      <c r="CL7" s="38">
        <v>136.86000000000001</v>
      </c>
      <c r="CM7" s="38">
        <v>47.5</v>
      </c>
      <c r="CN7" s="38">
        <v>48.07</v>
      </c>
      <c r="CO7" s="38">
        <v>48.51</v>
      </c>
      <c r="CP7" s="38">
        <v>50.15</v>
      </c>
      <c r="CQ7" s="38">
        <v>48.63</v>
      </c>
      <c r="CR7" s="38">
        <v>54.44</v>
      </c>
      <c r="CS7" s="38">
        <v>54.67</v>
      </c>
      <c r="CT7" s="38">
        <v>53.51</v>
      </c>
      <c r="CU7" s="38">
        <v>53.5</v>
      </c>
      <c r="CV7" s="38">
        <v>52.58</v>
      </c>
      <c r="CW7" s="38">
        <v>58.98</v>
      </c>
      <c r="CX7" s="38">
        <v>98.7</v>
      </c>
      <c r="CY7" s="38">
        <v>92.17</v>
      </c>
      <c r="CZ7" s="38">
        <v>92.94</v>
      </c>
      <c r="DA7" s="38">
        <v>91.22</v>
      </c>
      <c r="DB7" s="38">
        <v>92.52</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3.45</v>
      </c>
      <c r="EI7" s="38">
        <v>0.56999999999999995</v>
      </c>
      <c r="EJ7" s="38">
        <v>0.04</v>
      </c>
      <c r="EK7" s="38">
        <v>0.11</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cp:lastModifiedBy>
  <cp:lastPrinted>2020-01-22T05:00:56Z</cp:lastPrinted>
  <dcterms:created xsi:type="dcterms:W3CDTF">2019-12-05T05:01:06Z</dcterms:created>
  <dcterms:modified xsi:type="dcterms:W3CDTF">2020-02-10T04:50:07Z</dcterms:modified>
  <cp:category/>
</cp:coreProperties>
</file>