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Suido-d02\共有フォルダ\下水道\平成３０年度\H30調査物\H30経営比較分析表\"/>
    </mc:Choice>
  </mc:AlternateContent>
  <xr:revisionPtr revIDLastSave="0" documentId="10_ncr:8100000_{5D572ACE-D439-4EF5-B41E-94356A118BBB}" xr6:coauthVersionLast="34" xr6:coauthVersionMax="34" xr10:uidLastSave="{00000000-0000-0000-0000-000000000000}"/>
  <workbookProtection workbookAlgorithmName="SHA-512" workbookHashValue="nYMBgsf0auMozJ/hfwy9epBn+yU7FK8Z2p8AGcKdprVdHtNSgSeeYfDo0ChiqmKZyroOoTTEHLNO8Ufn7VGPXw==" workbookSaltValue="mOAtXXCfsxjjyKupFG1s3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<sst xmlns="http://schemas.openxmlformats.org/spreadsheetml/2006/main" count="240" uniqueCount="126">
  <si>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</si>
  <si>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</si>
  <si>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</si>
  <si>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</si>
  <si>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</si>
  <si>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</si>
  <si>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</si>
  <si>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</si>
  <si>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</si>
  <si>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</si>
  <si>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</si>
  <si>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</si>
  <si>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</si>
  <si>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</si>
  <si>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</si>
  <si>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</si>
  <si>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</si>
  <si>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</si>
  <si>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</si>
  <si>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</si>
  <si>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</si>
  <si>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</si>
  <si>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</si>
  <si>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</si>
  <si>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</si>
  <si>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</si>
  <si>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</si>
  <si>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</si>
  <si>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</si>
  <si>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</si>
  <si>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</si>
  <si>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</si>
  <si>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</si>
  <si>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</si>
  <si>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</si>
  <si>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</si>
  <si>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</si>
  <si>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</si>
  <si>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</si>
  <si>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</si>
  <si>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</si>
  <si>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</si>
  <si>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</si>
  <si>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</si>
  <si>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</si>
  <si>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</si>
  <si>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</si>
  <si>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</si>
  <si>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</si>
  <si>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</si>
  <si>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</si>
  <si>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</si>
  <si>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</si>
  <si>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</si>
  <si>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</si>
  <si>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</si>
  <si>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</si>
  <si>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</si>
  <si>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</si>
  <si>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</si>
  <si>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</si>
  <si>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</si>
  <si>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</si>
  <si>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</si>
  <si>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</si>
  <si>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</si>
  <si>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</si>
  <si>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</si>
  <si>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</si>
  <si>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</si>
  <si>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</si>
  <si>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</si>
  <si>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</si>
  <si>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</si>
  <si>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</si>
  <si>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</si>
  <si>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</si>
  <si>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</si>
  <si>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</si>
  <si>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</si>
  <si>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</si>
  <si>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</si>
  <si>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</si>
  <si>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</si>
  <si>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</si>
  <si>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</si>
  <si>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</si>
  <si>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</si>
  <si>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</si>
  <si>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</si>
  <si>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</si>
  <si>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</si>
  <si>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</si>
  <si>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</si>
  <si>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</si>
  <si>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</si>
  <si>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</si>
  <si>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</si>
  <si>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</si>
  <si>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</si>
  <si>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</si>
  <si>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</si>
  <si>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</si>
  <si>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</si>
  <si>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</si>
  <si>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</si>
  <si>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</si>
  <si>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</si>
  <si>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</si>
  <si>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</si>
  <si>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</si>
  <si>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</si>
  <si>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</si>
  <si>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</si>
  <si>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</si>
  <si>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</si>
  <si>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</si>
  <si>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</si>
  <si>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</si>
  <si>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</si>
  <si>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</si>
  <si>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</si>
  <si>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</si>
  <si>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今回の数値は災害復旧事業によるものである。本町は平成3年に供用開始しており、管渠の耐用年数に達していないため、老朽化による更新等は行っていないが、今後更新時期を迎えるにあたり、適切な時期や投資規模を検討していく必要がある。</t>
    <rPh sb="1" eb="3">
      <t>カンキョ</t>
    </rPh>
    <rPh sb="3" eb="6">
      <t>カイゼンリツ</t>
    </rPh>
    <rPh sb="11" eb="13">
      <t>コンカイ</t>
    </rPh>
    <rPh sb="14" eb="16">
      <t>スウチ</t>
    </rPh>
    <rPh sb="17" eb="19">
      <t>サイガイ</t>
    </rPh>
    <rPh sb="19" eb="21">
      <t>フッキュウ</t>
    </rPh>
    <rPh sb="21" eb="23">
      <t>ジギョウ</t>
    </rPh>
    <rPh sb="84" eb="86">
      <t>コンゴ</t>
    </rPh>
    <phoneticPr fontId="4"/>
  </si>
  <si>
    <t>本町は、単独での終末処理場を有しているため、経常的な維持管理費や更新等の施設投資が発生することから、適正な使用料収入の確保及び経費節減に努め、経営改善を図る。また、老朽化施設の更新に対しては、下水道使用料の見直しも視野に入れながら、時期及び規模を慎重に検討していく必要がある。</t>
    <rPh sb="0" eb="2">
      <t>ホンチョウ</t>
    </rPh>
    <rPh sb="4" eb="6">
      <t>タンドク</t>
    </rPh>
    <rPh sb="8" eb="10">
      <t>シュウマツ</t>
    </rPh>
    <rPh sb="10" eb="13">
      <t>ショリジョウ</t>
    </rPh>
    <rPh sb="14" eb="15">
      <t>ユウ</t>
    </rPh>
    <rPh sb="22" eb="25">
      <t>ケイジョウテキ</t>
    </rPh>
    <rPh sb="26" eb="28">
      <t>イジ</t>
    </rPh>
    <rPh sb="28" eb="30">
      <t>カンリ</t>
    </rPh>
    <rPh sb="30" eb="31">
      <t>ヒ</t>
    </rPh>
    <rPh sb="32" eb="34">
      <t>コウシン</t>
    </rPh>
    <rPh sb="34" eb="35">
      <t>トウ</t>
    </rPh>
    <rPh sb="36" eb="38">
      <t>シセツ</t>
    </rPh>
    <rPh sb="38" eb="40">
      <t>トウシ</t>
    </rPh>
    <rPh sb="41" eb="43">
      <t>ハッセイ</t>
    </rPh>
    <rPh sb="50" eb="52">
      <t>テキセイ</t>
    </rPh>
    <rPh sb="53" eb="56">
      <t>シヨウリョウ</t>
    </rPh>
    <rPh sb="56" eb="58">
      <t>シュウニュウ</t>
    </rPh>
    <rPh sb="59" eb="61">
      <t>カクホ</t>
    </rPh>
    <rPh sb="61" eb="62">
      <t>オヨ</t>
    </rPh>
    <rPh sb="63" eb="65">
      <t>ケイヒ</t>
    </rPh>
    <rPh sb="65" eb="67">
      <t>セツゲン</t>
    </rPh>
    <rPh sb="68" eb="69">
      <t>ツト</t>
    </rPh>
    <rPh sb="71" eb="73">
      <t>ケイエイ</t>
    </rPh>
    <rPh sb="73" eb="75">
      <t>カイゼン</t>
    </rPh>
    <rPh sb="76" eb="77">
      <t>ハカ</t>
    </rPh>
    <rPh sb="82" eb="85">
      <t>ロウキュウカ</t>
    </rPh>
    <rPh sb="85" eb="87">
      <t>シセツ</t>
    </rPh>
    <rPh sb="88" eb="90">
      <t>コウシン</t>
    </rPh>
    <rPh sb="91" eb="92">
      <t>タイ</t>
    </rPh>
    <rPh sb="96" eb="99">
      <t>ゲスイドウ</t>
    </rPh>
    <rPh sb="99" eb="102">
      <t>シヨウリョウ</t>
    </rPh>
    <rPh sb="103" eb="105">
      <t>ミナオ</t>
    </rPh>
    <rPh sb="107" eb="109">
      <t>シヤ</t>
    </rPh>
    <rPh sb="110" eb="111">
      <t>イ</t>
    </rPh>
    <rPh sb="116" eb="118">
      <t>ジキ</t>
    </rPh>
    <rPh sb="118" eb="119">
      <t>オヨ</t>
    </rPh>
    <rPh sb="120" eb="122">
      <t>キボ</t>
    </rPh>
    <rPh sb="123" eb="125">
      <t>シンチョウ</t>
    </rPh>
    <rPh sb="126" eb="128">
      <t>ケントウ</t>
    </rPh>
    <rPh sb="132" eb="134">
      <t>ヒツヨウ</t>
    </rPh>
    <phoneticPr fontId="4"/>
  </si>
  <si>
    <t>①収益的収支比率は、平成25年度に繰上償還を行ったため低下しているが、それ以降は徐々に100％に近づいてきている。前年度と比較すると維持管理費の増により若干低下しているため、維持管理費の縮減及び使用料収入の確保に努めていきたい。
④企業債残高対事業規模比率については、減少傾向にあるものの、類似団体の平均を上回っているため、引き続き投資計画等を十分精査し、比率減少に努めていきたい。
⑤経費回収率については、汚水処理費の増により低下しているため、新たに供用開始した区域の水洗化を図り適正な使用料収入を確保するとともに費用節減に努めていきたい。
⑥汚水処理原価については、類似団体の平均よりも高い数値で推移しているため、新たに供用開始した区域の水洗化を図り適正な使用料収入を確保するとともに費用節減に努めていきたい。
⑦施設利用率が低い理由としては、管渠未整備の地区があるためと考えられる。現在は震災復興及び復旧事業を優先的に実施しているところであるが、これらが完了した後に管渠整備を進める予定としている。
⑧水洗化率は、90％以上となっているが、新たに供用開始した区域もあることから、引き続き水洗化の普及促進に努め、水洗化率の向上を図り、経営改善につなげていきたい。</t>
    <rPh sb="1" eb="4">
      <t>シュウエキテキ</t>
    </rPh>
    <rPh sb="4" eb="6">
      <t>シュウシ</t>
    </rPh>
    <rPh sb="6" eb="8">
      <t>ヒリツ</t>
    </rPh>
    <rPh sb="10" eb="12">
      <t>ヘイセイ</t>
    </rPh>
    <rPh sb="14" eb="16">
      <t>ネンド</t>
    </rPh>
    <rPh sb="17" eb="19">
      <t>クリアゲ</t>
    </rPh>
    <rPh sb="19" eb="21">
      <t>ショウカン</t>
    </rPh>
    <rPh sb="22" eb="23">
      <t>オコナ</t>
    </rPh>
    <rPh sb="27" eb="29">
      <t>テイカ</t>
    </rPh>
    <rPh sb="37" eb="39">
      <t>イコウ</t>
    </rPh>
    <rPh sb="40" eb="42">
      <t>ジョジョ</t>
    </rPh>
    <rPh sb="48" eb="50">
      <t>チカズ</t>
    </rPh>
    <rPh sb="87" eb="89">
      <t>イジ</t>
    </rPh>
    <rPh sb="89" eb="92">
      <t>カンリヒ</t>
    </rPh>
    <rPh sb="93" eb="95">
      <t>シュクゲン</t>
    </rPh>
    <rPh sb="95" eb="96">
      <t>オヨ</t>
    </rPh>
    <rPh sb="97" eb="100">
      <t>シヨウリョウ</t>
    </rPh>
    <rPh sb="100" eb="102">
      <t>シュウニュウ</t>
    </rPh>
    <rPh sb="103" eb="105">
      <t>カクホ</t>
    </rPh>
    <rPh sb="106" eb="107">
      <t>ツト</t>
    </rPh>
    <rPh sb="116" eb="119">
      <t>キギョウサイ</t>
    </rPh>
    <rPh sb="119" eb="121">
      <t>ザンダカ</t>
    </rPh>
    <rPh sb="121" eb="122">
      <t>タイ</t>
    </rPh>
    <rPh sb="122" eb="124">
      <t>ジギョウ</t>
    </rPh>
    <rPh sb="124" eb="126">
      <t>キボ</t>
    </rPh>
    <rPh sb="126" eb="128">
      <t>ヒリツ</t>
    </rPh>
    <rPh sb="134" eb="136">
      <t>ゲンショウ</t>
    </rPh>
    <rPh sb="136" eb="138">
      <t>ケイコウ</t>
    </rPh>
    <rPh sb="145" eb="147">
      <t>ルイジ</t>
    </rPh>
    <rPh sb="147" eb="149">
      <t>ダンタイ</t>
    </rPh>
    <rPh sb="150" eb="152">
      <t>ヘイキン</t>
    </rPh>
    <rPh sb="153" eb="155">
      <t>ウワマワ</t>
    </rPh>
    <rPh sb="162" eb="163">
      <t>ヒ</t>
    </rPh>
    <rPh sb="164" eb="165">
      <t>ツヅ</t>
    </rPh>
    <rPh sb="166" eb="168">
      <t>トウシ</t>
    </rPh>
    <rPh sb="168" eb="170">
      <t>ケイカク</t>
    </rPh>
    <rPh sb="170" eb="171">
      <t>トウ</t>
    </rPh>
    <rPh sb="172" eb="174">
      <t>ジュウブン</t>
    </rPh>
    <rPh sb="174" eb="176">
      <t>セイサ</t>
    </rPh>
    <rPh sb="178" eb="180">
      <t>ヒリツ</t>
    </rPh>
    <rPh sb="180" eb="182">
      <t>ゲンショウ</t>
    </rPh>
    <rPh sb="183" eb="184">
      <t>ツト</t>
    </rPh>
    <rPh sb="193" eb="195">
      <t>ケイヒ</t>
    </rPh>
    <rPh sb="195" eb="197">
      <t>カイシュウ</t>
    </rPh>
    <rPh sb="197" eb="198">
      <t>リツ</t>
    </rPh>
    <rPh sb="204" eb="206">
      <t>オスイ</t>
    </rPh>
    <rPh sb="206" eb="208">
      <t>ショリ</t>
    </rPh>
    <rPh sb="208" eb="209">
      <t>ヒ</t>
    </rPh>
    <rPh sb="214" eb="216">
      <t>テイカ</t>
    </rPh>
    <rPh sb="223" eb="224">
      <t>アラ</t>
    </rPh>
    <rPh sb="226" eb="228">
      <t>キョウヨウ</t>
    </rPh>
    <rPh sb="228" eb="230">
      <t>カイシ</t>
    </rPh>
    <rPh sb="232" eb="234">
      <t>クイキ</t>
    </rPh>
    <rPh sb="235" eb="238">
      <t>スイセンカ</t>
    </rPh>
    <rPh sb="239" eb="240">
      <t>ハカ</t>
    </rPh>
    <rPh sb="241" eb="243">
      <t>テキセイ</t>
    </rPh>
    <rPh sb="244" eb="247">
      <t>シヨウリョウ</t>
    </rPh>
    <rPh sb="247" eb="249">
      <t>シュウニュウ</t>
    </rPh>
    <rPh sb="250" eb="252">
      <t>カクホ</t>
    </rPh>
    <rPh sb="258" eb="260">
      <t>ヒヨウ</t>
    </rPh>
    <rPh sb="260" eb="262">
      <t>セツゲン</t>
    </rPh>
    <rPh sb="263" eb="264">
      <t>ツト</t>
    </rPh>
    <rPh sb="273" eb="275">
      <t>オスイ</t>
    </rPh>
    <rPh sb="275" eb="277">
      <t>ショリ</t>
    </rPh>
    <rPh sb="277" eb="279">
      <t>ゲンカ</t>
    </rPh>
    <rPh sb="285" eb="287">
      <t>ルイジ</t>
    </rPh>
    <rPh sb="287" eb="289">
      <t>ダンタイ</t>
    </rPh>
    <rPh sb="290" eb="292">
      <t>ヘイキン</t>
    </rPh>
    <rPh sb="295" eb="296">
      <t>タカ</t>
    </rPh>
    <rPh sb="297" eb="299">
      <t>スウチ</t>
    </rPh>
    <rPh sb="300" eb="302">
      <t>スイイ</t>
    </rPh>
    <rPh sb="359" eb="361">
      <t>シセツ</t>
    </rPh>
    <rPh sb="361" eb="363">
      <t>リヨウ</t>
    </rPh>
    <rPh sb="363" eb="364">
      <t>リツ</t>
    </rPh>
    <rPh sb="365" eb="366">
      <t>ヒク</t>
    </rPh>
    <rPh sb="367" eb="369">
      <t>リユウ</t>
    </rPh>
    <rPh sb="374" eb="376">
      <t>カンキョ</t>
    </rPh>
    <rPh sb="376" eb="379">
      <t>ミセイビ</t>
    </rPh>
    <rPh sb="380" eb="382">
      <t>チク</t>
    </rPh>
    <rPh sb="388" eb="389">
      <t>カンガ</t>
    </rPh>
    <rPh sb="394" eb="396">
      <t>ゲンザイ</t>
    </rPh>
    <rPh sb="397" eb="399">
      <t>シンサイ</t>
    </rPh>
    <rPh sb="399" eb="401">
      <t>フッコウ</t>
    </rPh>
    <rPh sb="401" eb="402">
      <t>オヨ</t>
    </rPh>
    <rPh sb="403" eb="405">
      <t>フッキュウ</t>
    </rPh>
    <rPh sb="405" eb="407">
      <t>ジギョウ</t>
    </rPh>
    <rPh sb="408" eb="410">
      <t>ユウセン</t>
    </rPh>
    <rPh sb="410" eb="411">
      <t>テキ</t>
    </rPh>
    <rPh sb="412" eb="414">
      <t>ジッシ</t>
    </rPh>
    <rPh sb="430" eb="432">
      <t>カンリョウ</t>
    </rPh>
    <rPh sb="434" eb="435">
      <t>ノチ</t>
    </rPh>
    <rPh sb="436" eb="438">
      <t>カンキョ</t>
    </rPh>
    <rPh sb="438" eb="440">
      <t>セイビ</t>
    </rPh>
    <rPh sb="441" eb="442">
      <t>スス</t>
    </rPh>
    <rPh sb="444" eb="446">
      <t>ヨテイ</t>
    </rPh>
    <rPh sb="454" eb="457">
      <t>スイセンカ</t>
    </rPh>
    <rPh sb="457" eb="458">
      <t>リツ</t>
    </rPh>
    <rPh sb="463" eb="465">
      <t>イジョウ</t>
    </rPh>
    <rPh sb="473" eb="474">
      <t>アラ</t>
    </rPh>
    <rPh sb="476" eb="478">
      <t>キョウヨウ</t>
    </rPh>
    <rPh sb="478" eb="480">
      <t>カイシ</t>
    </rPh>
    <rPh sb="482" eb="484">
      <t>クイキ</t>
    </rPh>
    <rPh sb="492" eb="493">
      <t>ヒ</t>
    </rPh>
    <rPh sb="494" eb="495">
      <t>ツヅ</t>
    </rPh>
    <rPh sb="496" eb="499">
      <t>スイセンカ</t>
    </rPh>
    <rPh sb="500" eb="502">
      <t>フキュウ</t>
    </rPh>
    <rPh sb="502" eb="504">
      <t>ソクシン</t>
    </rPh>
    <rPh sb="505" eb="506">
      <t>ツト</t>
    </rPh>
    <rPh sb="508" eb="511">
      <t>スイセンカ</t>
    </rPh>
    <rPh sb="511" eb="512">
      <t>リツ</t>
    </rPh>
    <rPh sb="513" eb="515">
      <t>コウジョウ</t>
    </rPh>
    <rPh sb="516" eb="517">
      <t>ハカ</t>
    </rPh>
    <rPh sb="519" eb="521">
      <t>ケイエイ</t>
    </rPh>
    <rPh sb="521" eb="523">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</si>
</sst>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3.45</c:v>
                </c:pt>
              </c:numCache>
            </c:numRef>
          </c:val>
          <c:extLst>
            <c:ext xmlns:c16="http://schemas.microsoft.com/office/drawing/2014/chart" uri="{C3380CC4-5D6E-409C-BE32-E72D297353CC}">
              <c16:uniqueId val="{00000000-07E9-4BFB-8FBD-2E78B9277A2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c:ext xmlns:c16="http://schemas.microsoft.com/office/drawing/2014/chart" uri="{C3380CC4-5D6E-409C-BE32-E72D297353CC}">
              <c16:uniqueId val="{00000001-07E9-4BFB-8FBD-2E78B9277A2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51.34</c:v>
                </c:pt>
                <c:pt idx="1">
                  <c:v>47.5</c:v>
                </c:pt>
                <c:pt idx="2">
                  <c:v>48.07</c:v>
                </c:pt>
                <c:pt idx="3">
                  <c:v>48.51</c:v>
                </c:pt>
                <c:pt idx="4">
                  <c:v>50.15</c:v>
                </c:pt>
              </c:numCache>
            </c:numRef>
          </c:val>
          <c:extLst>
            <c:ext xmlns:c16="http://schemas.microsoft.com/office/drawing/2014/chart" uri="{C3380CC4-5D6E-409C-BE32-E72D297353CC}">
              <c16:uniqueId val="{00000000-2272-44EC-8551-DA45E6D38B8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c:ext xmlns:c16="http://schemas.microsoft.com/office/drawing/2014/chart" uri="{C3380CC4-5D6E-409C-BE32-E72D297353CC}">
              <c16:uniqueId val="{00000001-2272-44EC-8551-DA45E6D38B8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99.43</c:v>
                </c:pt>
                <c:pt idx="1">
                  <c:v>98.7</c:v>
                </c:pt>
                <c:pt idx="2">
                  <c:v>92.17</c:v>
                </c:pt>
                <c:pt idx="3">
                  <c:v>92.94</c:v>
                </c:pt>
                <c:pt idx="4">
                  <c:v>91.22</c:v>
                </c:pt>
              </c:numCache>
            </c:numRef>
          </c:val>
          <c:extLst>
            <c:ext xmlns:c16="http://schemas.microsoft.com/office/drawing/2014/chart" uri="{C3380CC4-5D6E-409C-BE32-E72D297353CC}">
              <c16:uniqueId val="{00000000-B126-4E02-B1EF-9903BCF8D9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c:ext xmlns:c16="http://schemas.microsoft.com/office/drawing/2014/chart" uri="{C3380CC4-5D6E-409C-BE32-E72D297353CC}">
              <c16:uniqueId val="{00000001-B126-4E02-B1EF-9903BCF8D9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52.84</c:v>
                </c:pt>
                <c:pt idx="1">
                  <c:v>73.58</c:v>
                </c:pt>
                <c:pt idx="2">
                  <c:v>78.209999999999994</c:v>
                </c:pt>
                <c:pt idx="3">
                  <c:v>85.57</c:v>
                </c:pt>
                <c:pt idx="4">
                  <c:v>83.65</c:v>
                </c:pt>
              </c:numCache>
            </c:numRef>
          </c:val>
          <c:extLst>
            <c:ext xmlns:c16="http://schemas.microsoft.com/office/drawing/2014/chart" uri="{C3380CC4-5D6E-409C-BE32-E72D297353CC}">
              <c16:uniqueId val="{00000000-C066-4327-B89B-8984B29BBA5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66-4327-B89B-8984B29BBA5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96-4C00-A5BD-F1ACFDB0136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96-4C00-A5BD-F1ACFDB0136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CF-447B-8A51-382408AB61C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CF-447B-8A51-382408AB61C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A8-43F0-86DF-9F5174421DF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A8-43F0-86DF-9F5174421DF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46-4978-9B33-FE6597C0ECB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46-4978-9B33-FE6597C0ECB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1882.2</c:v>
                </c:pt>
                <c:pt idx="1">
                  <c:v>1644.73</c:v>
                </c:pt>
                <c:pt idx="2">
                  <c:v>1544.23</c:v>
                </c:pt>
                <c:pt idx="3">
                  <c:v>1331.56</c:v>
                </c:pt>
                <c:pt idx="4">
                  <c:v>1109.1099999999999</c:v>
                </c:pt>
              </c:numCache>
            </c:numRef>
          </c:val>
          <c:extLst>
            <c:ext xmlns:c16="http://schemas.microsoft.com/office/drawing/2014/chart" uri="{C3380CC4-5D6E-409C-BE32-E72D297353CC}">
              <c16:uniqueId val="{00000000-AFF5-4CB2-9401-10DF2D9A52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c:ext xmlns:c16="http://schemas.microsoft.com/office/drawing/2014/chart" uri="{C3380CC4-5D6E-409C-BE32-E72D297353CC}">
              <c16:uniqueId val="{00000001-AFF5-4CB2-9401-10DF2D9A52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71.55</c:v>
                </c:pt>
                <c:pt idx="1">
                  <c:v>76.14</c:v>
                </c:pt>
                <c:pt idx="2">
                  <c:v>64.81</c:v>
                </c:pt>
                <c:pt idx="3">
                  <c:v>72.010000000000005</c:v>
                </c:pt>
                <c:pt idx="4">
                  <c:v>66.069999999999993</c:v>
                </c:pt>
              </c:numCache>
            </c:numRef>
          </c:val>
          <c:extLst>
            <c:ext xmlns:c16="http://schemas.microsoft.com/office/drawing/2014/chart" uri="{C3380CC4-5D6E-409C-BE32-E72D297353CC}">
              <c16:uniqueId val="{00000000-5ECF-4F74-8774-929A05FF59D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c:ext xmlns:c16="http://schemas.microsoft.com/office/drawing/2014/chart" uri="{C3380CC4-5D6E-409C-BE32-E72D297353CC}">
              <c16:uniqueId val="{00000001-5ECF-4F74-8774-929A05FF59D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217.61</c:v>
                </c:pt>
                <c:pt idx="1">
                  <c:v>210.18</c:v>
                </c:pt>
                <c:pt idx="2">
                  <c:v>248.62</c:v>
                </c:pt>
                <c:pt idx="3">
                  <c:v>222.75</c:v>
                </c:pt>
                <c:pt idx="4">
                  <c:v>238.4</c:v>
                </c:pt>
              </c:numCache>
            </c:numRef>
          </c:val>
          <c:extLst>
            <c:ext xmlns:c16="http://schemas.microsoft.com/office/drawing/2014/chart" uri="{C3380CC4-5D6E-409C-BE32-E72D297353CC}">
              <c16:uniqueId val="{00000000-4BD4-47ED-A744-95FBC643FE2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c:ext xmlns:c16="http://schemas.microsoft.com/office/drawing/2014/chart" uri="{C3380CC4-5D6E-409C-BE32-E72D297353CC}">
              <c16:uniqueId val="{00000001-4BD4-47ED-A744-95FBC643FE2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B52"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宮城県　松島町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14459</v>
      </c>
      <c r="AM8" s="49"/>
      <c r="AN8" s="49"/>
      <c r="AO8" s="49"/>
      <c r="AP8" s="49"/>
      <c r="AQ8" s="49"/>
      <c r="AR8" s="49"/>
      <c r="AS8" s="49"/>
      <c r="AT8" s="44">
        <f>データ!T6</f>
        <v>53.56</v>
      </c>
      <c r="AU8" s="44"/>
      <c r="AV8" s="44"/>
      <c r="AW8" s="44"/>
      <c r="AX8" s="44"/>
      <c r="AY8" s="44"/>
      <c r="AZ8" s="44"/>
      <c r="BA8" s="44"/>
      <c r="BB8" s="44">
        <f>データ!U6</f>
        <v>269.95999999999998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68.290000000000006</v>
      </c>
      <c r="Q10" s="44"/>
      <c r="R10" s="44"/>
      <c r="S10" s="44"/>
      <c r="T10" s="44"/>
      <c r="U10" s="44"/>
      <c r="V10" s="44"/>
      <c r="W10" s="44">
        <f>データ!Q6</f>
        <v>82.51</v>
      </c>
      <c r="X10" s="44"/>
      <c r="Y10" s="44"/>
      <c r="Z10" s="44"/>
      <c r="AA10" s="44"/>
      <c r="AB10" s="44"/>
      <c r="AC10" s="44"/>
      <c r="AD10" s="49">
        <f>データ!R6</f>
        <v>3080</v>
      </c>
      <c r="AE10" s="49"/>
      <c r="AF10" s="49"/>
      <c r="AG10" s="49"/>
      <c r="AH10" s="49"/>
      <c r="AI10" s="49"/>
      <c r="AJ10" s="49"/>
      <c r="AK10" s="2"/>
      <c r="AL10" s="49">
        <f>データ!V6</f>
        <v>9811</v>
      </c>
      <c r="AM10" s="49"/>
      <c r="AN10" s="49"/>
      <c r="AO10" s="49"/>
      <c r="AP10" s="49"/>
      <c r="AQ10" s="49"/>
      <c r="AR10" s="49"/>
      <c r="AS10" s="49"/>
      <c r="AT10" s="44">
        <f>データ!W6</f>
        <v>2.67</v>
      </c>
      <c r="AU10" s="44"/>
      <c r="AV10" s="44"/>
      <c r="AW10" s="44"/>
      <c r="AX10" s="44"/>
      <c r="AY10" s="44"/>
      <c r="AZ10" s="44"/>
      <c r="BA10" s="44"/>
      <c r="BB10" s="44">
        <f>データ!X6</f>
        <v>3674.53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wPNukB31u4HNA6NYGybfm+ZzTPGanGdGuNaDfS9+MfvaFSH+9t3YgfeTiXMsAF8JECzAW4uDXh4NyG20a5qxHw==" saltValue="NwzUq6uou5Gm00wCo56Hh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44016</v>
      </c>
      <c r="D6" s="32">
        <f t="shared" si="3"/>
        <v>47</v>
      </c>
      <c r="E6" s="32">
        <f t="shared" si="3"/>
        <v>17</v>
      </c>
      <c r="F6" s="32">
        <f t="shared" si="3"/>
        <v>1</v>
      </c>
      <c r="G6" s="32">
        <f t="shared" si="3"/>
        <v>0</v>
      </c>
      <c r="H6" s="32" t="str">
        <f t="shared" si="3"/>
        <v>宮城県　松島町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68.290000000000006</v>
      </c>
      <c r="Q6" s="33">
        <f t="shared" si="3"/>
        <v>82.51</v>
      </c>
      <c r="R6" s="33">
        <f t="shared" si="3"/>
        <v>3080</v>
      </c>
      <c r="S6" s="33">
        <f t="shared" si="3"/>
        <v>14459</v>
      </c>
      <c r="T6" s="33">
        <f t="shared" si="3"/>
        <v>53.56</v>
      </c>
      <c r="U6" s="33">
        <f t="shared" si="3"/>
        <v>269.95999999999998</v>
      </c>
      <c r="V6" s="33">
        <f t="shared" si="3"/>
        <v>9811</v>
      </c>
      <c r="W6" s="33">
        <f t="shared" si="3"/>
        <v>2.67</v>
      </c>
      <c r="X6" s="33">
        <f t="shared" si="3"/>
        <v>3674.53</v>
      </c>
      <c r="Y6" s="34">
        <f>IF(Y7="",NA(),Y7)</f>
        <v>52.84</v>
      </c>
      <c r="Z6" s="34">
        <f t="shared" ref="Z6:AH6" si="4">IF(Z7="",NA(),Z7)</f>
        <v>73.58</v>
      </c>
      <c r="AA6" s="34">
        <f t="shared" si="4"/>
        <v>78.209999999999994</v>
      </c>
      <c r="AB6" s="34">
        <f t="shared" si="4"/>
        <v>85.57</v>
      </c>
      <c r="AC6" s="34">
        <f t="shared" si="4"/>
        <v>83.65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1882.2</v>
      </c>
      <c r="BG6" s="34">
        <f t="shared" ref="BG6:BO6" si="7">IF(BG7="",NA(),BG7)</f>
        <v>1644.73</v>
      </c>
      <c r="BH6" s="34">
        <f t="shared" si="7"/>
        <v>1544.23</v>
      </c>
      <c r="BI6" s="34">
        <f t="shared" si="7"/>
        <v>1331.56</v>
      </c>
      <c r="BJ6" s="34">
        <f t="shared" si="7"/>
        <v>1109.1099999999999</v>
      </c>
      <c r="BK6" s="34">
        <f t="shared" si="7"/>
        <v>1209.95</v>
      </c>
      <c r="BL6" s="34">
        <f t="shared" si="7"/>
        <v>1136.5</v>
      </c>
      <c r="BM6" s="34">
        <f t="shared" si="7"/>
        <v>1118.56</v>
      </c>
      <c r="BN6" s="34">
        <f t="shared" si="7"/>
        <v>1111.31</v>
      </c>
      <c r="BO6" s="34">
        <f t="shared" si="7"/>
        <v>966.33</v>
      </c>
      <c r="BP6" s="33" t="str">
        <f>IF(BP7="","",IF(BP7="-","【-】","【"&amp;SUBSTITUTE(TEXT(BP7,"#,##0.00"),"-","△")&amp;"】"))</f>
        <v>【707.33】</v>
      </c>
      <c r="BQ6" s="34">
        <f>IF(BQ7="",NA(),BQ7)</f>
        <v>71.55</v>
      </c>
      <c r="BR6" s="34">
        <f t="shared" ref="BR6:BZ6" si="8">IF(BR7="",NA(),BR7)</f>
        <v>76.14</v>
      </c>
      <c r="BS6" s="34">
        <f t="shared" si="8"/>
        <v>64.81</v>
      </c>
      <c r="BT6" s="34">
        <f t="shared" si="8"/>
        <v>72.010000000000005</v>
      </c>
      <c r="BU6" s="34">
        <f t="shared" si="8"/>
        <v>66.069999999999993</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217.61</v>
      </c>
      <c r="CC6" s="34">
        <f t="shared" ref="CC6:CK6" si="9">IF(CC7="",NA(),CC7)</f>
        <v>210.18</v>
      </c>
      <c r="CD6" s="34">
        <f t="shared" si="9"/>
        <v>248.62</v>
      </c>
      <c r="CE6" s="34">
        <f t="shared" si="9"/>
        <v>222.75</v>
      </c>
      <c r="CF6" s="34">
        <f t="shared" si="9"/>
        <v>238.4</v>
      </c>
      <c r="CG6" s="34">
        <f t="shared" si="9"/>
        <v>220.67</v>
      </c>
      <c r="CH6" s="34">
        <f t="shared" si="9"/>
        <v>217.82</v>
      </c>
      <c r="CI6" s="34">
        <f t="shared" si="9"/>
        <v>215.28</v>
      </c>
      <c r="CJ6" s="34">
        <f t="shared" si="9"/>
        <v>207.96</v>
      </c>
      <c r="CK6" s="34">
        <f t="shared" si="9"/>
        <v>194.31</v>
      </c>
      <c r="CL6" s="33" t="str">
        <f>IF(CL7="","",IF(CL7="-","【-】","【"&amp;SUBSTITUTE(TEXT(CL7,"#,##0.00"),"-","△")&amp;"】"))</f>
        <v>【136.39】</v>
      </c>
      <c r="CM6" s="34">
        <f>IF(CM7="",NA(),CM7)</f>
        <v>51.34</v>
      </c>
      <c r="CN6" s="34">
        <f t="shared" ref="CN6:CV6" si="10">IF(CN7="",NA(),CN7)</f>
        <v>47.5</v>
      </c>
      <c r="CO6" s="34">
        <f t="shared" si="10"/>
        <v>48.07</v>
      </c>
      <c r="CP6" s="34">
        <f t="shared" si="10"/>
        <v>48.51</v>
      </c>
      <c r="CQ6" s="34">
        <f t="shared" si="10"/>
        <v>50.15</v>
      </c>
      <c r="CR6" s="34">
        <f t="shared" si="10"/>
        <v>55.81</v>
      </c>
      <c r="CS6" s="34">
        <f t="shared" si="10"/>
        <v>54.44</v>
      </c>
      <c r="CT6" s="34">
        <f t="shared" si="10"/>
        <v>54.67</v>
      </c>
      <c r="CU6" s="34">
        <f t="shared" si="10"/>
        <v>53.51</v>
      </c>
      <c r="CV6" s="34">
        <f t="shared" si="10"/>
        <v>53.5</v>
      </c>
      <c r="CW6" s="33" t="str">
        <f>IF(CW7="","",IF(CW7="-","【-】","【"&amp;SUBSTITUTE(TEXT(CW7,"#,##0.00"),"-","△")&amp;"】"))</f>
        <v>【60.13】</v>
      </c>
      <c r="CX6" s="34">
        <f>IF(CX7="",NA(),CX7)</f>
        <v>99.43</v>
      </c>
      <c r="CY6" s="34">
        <f t="shared" ref="CY6:DG6" si="11">IF(CY7="",NA(),CY7)</f>
        <v>98.7</v>
      </c>
      <c r="CZ6" s="34">
        <f t="shared" si="11"/>
        <v>92.17</v>
      </c>
      <c r="DA6" s="34">
        <f t="shared" si="11"/>
        <v>92.94</v>
      </c>
      <c r="DB6" s="34">
        <f t="shared" si="11"/>
        <v>91.22</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4">
        <f t="shared" si="14"/>
        <v>3.45</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44016</v>
      </c>
      <c r="D7" s="36">
        <v>47</v>
      </c>
      <c r="E7" s="36">
        <v>17</v>
      </c>
      <c r="F7" s="36">
        <v>1</v>
      </c>
      <c r="G7" s="36">
        <v>0</v>
      </c>
      <c r="H7" s="36" t="s">
        <v>110</v>
      </c>
      <c r="I7" s="36" t="s">
        <v>111</v>
      </c>
      <c r="J7" s="36" t="s">
        <v>112</v>
      </c>
      <c r="K7" s="36" t="s">
        <v>113</v>
      </c>
      <c r="L7" s="36" t="s">
        <v>114</v>
      </c>
      <c r="M7" s="36" t="s">
        <v>115</v>
      </c>
      <c r="N7" s="37" t="s">
        <v>116</v>
      </c>
      <c r="O7" s="37" t="s">
        <v>117</v>
      </c>
      <c r="P7" s="37">
        <v>68.290000000000006</v>
      </c>
      <c r="Q7" s="37">
        <v>82.51</v>
      </c>
      <c r="R7" s="37">
        <v>3080</v>
      </c>
      <c r="S7" s="37">
        <v>14459</v>
      </c>
      <c r="T7" s="37">
        <v>53.56</v>
      </c>
      <c r="U7" s="37">
        <v>269.95999999999998</v>
      </c>
      <c r="V7" s="37">
        <v>9811</v>
      </c>
      <c r="W7" s="37">
        <v>2.67</v>
      </c>
      <c r="X7" s="37">
        <v>3674.53</v>
      </c>
      <c r="Y7" s="37">
        <v>52.84</v>
      </c>
      <c r="Z7" s="37">
        <v>73.58</v>
      </c>
      <c r="AA7" s="37">
        <v>78.209999999999994</v>
      </c>
      <c r="AB7" s="37">
        <v>85.57</v>
      </c>
      <c r="AC7" s="37">
        <v>83.65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1882.2</v>
      </c>
      <c r="BG7" s="37">
        <v>1644.73</v>
      </c>
      <c r="BH7" s="37">
        <v>1544.23</v>
      </c>
      <c r="BI7" s="37">
        <v>1331.56</v>
      </c>
      <c r="BJ7" s="37">
        <v>1109.1099999999999</v>
      </c>
      <c r="BK7" s="37">
        <v>1209.95</v>
      </c>
      <c r="BL7" s="37">
        <v>1136.5</v>
      </c>
      <c r="BM7" s="37">
        <v>1118.56</v>
      </c>
      <c r="BN7" s="37">
        <v>1111.31</v>
      </c>
      <c r="BO7" s="37">
        <v>966.33</v>
      </c>
      <c r="BP7" s="37">
        <v>707.33</v>
      </c>
      <c r="BQ7" s="37">
        <v>71.55</v>
      </c>
      <c r="BR7" s="37">
        <v>76.14</v>
      </c>
      <c r="BS7" s="37">
        <v>64.81</v>
      </c>
      <c r="BT7" s="37">
        <v>72.010000000000005</v>
      </c>
      <c r="BU7" s="37">
        <v>66.069999999999993</v>
      </c>
      <c r="BV7" s="37">
        <v>69.48</v>
      </c>
      <c r="BW7" s="37">
        <v>71.650000000000006</v>
      </c>
      <c r="BX7" s="37">
        <v>72.33</v>
      </c>
      <c r="BY7" s="37">
        <v>75.540000000000006</v>
      </c>
      <c r="BZ7" s="37">
        <v>81.739999999999995</v>
      </c>
      <c r="CA7" s="37">
        <v>101.26</v>
      </c>
      <c r="CB7" s="37">
        <v>217.61</v>
      </c>
      <c r="CC7" s="37">
        <v>210.18</v>
      </c>
      <c r="CD7" s="37">
        <v>248.62</v>
      </c>
      <c r="CE7" s="37">
        <v>222.75</v>
      </c>
      <c r="CF7" s="37">
        <v>238.4</v>
      </c>
      <c r="CG7" s="37">
        <v>220.67</v>
      </c>
      <c r="CH7" s="37">
        <v>217.82</v>
      </c>
      <c r="CI7" s="37">
        <v>215.28</v>
      </c>
      <c r="CJ7" s="37">
        <v>207.96</v>
      </c>
      <c r="CK7" s="37">
        <v>194.31</v>
      </c>
      <c r="CL7" s="37">
        <v>136.38999999999999</v>
      </c>
      <c r="CM7" s="37">
        <v>51.34</v>
      </c>
      <c r="CN7" s="37">
        <v>47.5</v>
      </c>
      <c r="CO7" s="37">
        <v>48.07</v>
      </c>
      <c r="CP7" s="37">
        <v>48.51</v>
      </c>
      <c r="CQ7" s="37">
        <v>50.15</v>
      </c>
      <c r="CR7" s="37">
        <v>55.81</v>
      </c>
      <c r="CS7" s="37">
        <v>54.44</v>
      </c>
      <c r="CT7" s="37">
        <v>54.67</v>
      </c>
      <c r="CU7" s="37">
        <v>53.51</v>
      </c>
      <c r="CV7" s="37">
        <v>53.5</v>
      </c>
      <c r="CW7" s="37">
        <v>60.13</v>
      </c>
      <c r="CX7" s="37">
        <v>99.43</v>
      </c>
      <c r="CY7" s="37">
        <v>98.7</v>
      </c>
      <c r="CZ7" s="37">
        <v>92.17</v>
      </c>
      <c r="DA7" s="37">
        <v>92.94</v>
      </c>
      <c r="DB7" s="37">
        <v>91.22</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3.45</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2019-01-18T05:56:22Z</cp:lastPrinted>
  <dcterms:created xsi:type="dcterms:W3CDTF">2018-12-03T08:59:32Z</dcterms:created>
  <dcterms:modified xsi:type="dcterms:W3CDTF">2019-01-18T06:10:47Z</dcterms:modified>
  <cp:category/>
</cp:coreProperties>
</file>