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ui02\Desktop\経営比較分析表\"/>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P10" i="4" s="1"/>
  <c r="O6" i="5"/>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H85" i="4"/>
  <c r="G85" i="4"/>
  <c r="F85" i="4"/>
  <c r="E85" i="4"/>
  <c r="BB10" i="4"/>
  <c r="AT10" i="4"/>
  <c r="AL10" i="4"/>
  <c r="W10" i="4"/>
  <c r="I10" i="4"/>
  <c r="B10" i="4"/>
  <c r="AL8" i="4"/>
  <c r="W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<sst xmlns="http://schemas.openxmlformats.org/spreadsheetml/2006/main" count="232" uniqueCount="120">
  <si>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</si>
  <si>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</si>
  <si>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</si>
  <si>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</si>
  <si>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</si>
  <si>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</si>
  <si>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</si>
  <si>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</si>
  <si>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</si>
  <si>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</si>
  <si>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</si>
  <si>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</si>
  <si>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</si>
  <si>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</si>
  <si>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</si>
  <si>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</si>
  <si>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</si>
  <si>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</si>
  <si>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</si>
  <si>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</si>
  <si>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</si>
  <si>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</si>
  <si>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</si>
  <si>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</si>
  <si>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</si>
  <si>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</si>
  <si>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</si>
  <si>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</si>
  <si>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</si>
  <si>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</si>
  <si>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</si>
  <si>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</si>
  <si>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</si>
  <si>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</si>
  <si>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</si>
  <si>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</si>
  <si>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</si>
  <si>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</si>
  <si>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</si>
  <si>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</si>
  <si>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</si>
  <si>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</si>
  <si>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</si>
  <si>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</si>
  <si>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</si>
  <si>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</si>
  <si>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</si>
  <si>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</si>
  <si>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</si>
  <si>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</si>
  <si>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</si>
  <si>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</si>
  <si>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</si>
  <si>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</si>
  <si>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</si>
  <si>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</si>
  <si>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</si>
  <si>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</si>
  <si>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</si>
  <si>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</si>
  <si>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</si>
  <si>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</si>
  <si>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</si>
  <si>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</si>
  <si>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</si>
  <si>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</si>
  <si>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</si>
  <si>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</si>
  <si>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</si>
  <si>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</si>
  <si>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</si>
  <si>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</si>
  <si>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</si>
  <si>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</si>
  <si>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</si>
  <si>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</si>
  <si>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</si>
  <si>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</si>
  <si>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</si>
  <si>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</si>
  <si>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</si>
  <si>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</si>
  <si>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</si>
  <si>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</si>
  <si>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</si>
  <si>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</si>
  <si>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</si>
  <si>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</si>
  <si>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</si>
  <si>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</si>
  <si>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</si>
  <si>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</si>
  <si>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</si>
  <si>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</si>
  <si>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</si>
  <si>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</si>
  <si>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</si>
  <si>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</si>
  <si>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</si>
  <si>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</si>
  <si>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</si>
  <si>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</si>
  <si>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</si>
  <si>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</si>
  <si>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</si>
  <si>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宮城県　松島町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</si>
  <si>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</si>
  <si>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</si>
  <si>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</si>
  <si>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</si>
  <si>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</si>
  <si>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</si>
  <si>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</si>
  <si>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</si>
  <si>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</si>
  <si>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</si>
  <si>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</si>
  <si>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①経常収支比率、③流動比率は100％を超え、②累積欠損金は発生していないことから、経営の健全性に問題はないといえる。
④企業債残高対給水収益比率は低い数値となっているが、今後浄水場や配水池の新設による増加が考えられる。
⑤料金回収率は対前年度比3％の増となり100％を超えたが、⑥給水原価が類似団体平均値を大幅に上回っていることから、費用の見直しや投資の効率化等を検討していく。
⑦施設利用率は給水人口の減少や震災の影響などから平均値より大幅に下回っており、施設規模が過大となっている。新設する浄水場ではダウンサイジングを予定しており、施設利用率の低下に歯止めがかかるものと見込んでいる。
⑧有収率は平成25年度より毎年低下しているため、漏水調査による漏水箇所の早期発見や老朽管の更新を行っていく。</t>
    <rPh sb="1" eb="3">
      <t>ケイジョウ</t>
    </rPh>
    <rPh sb="3" eb="5">
      <t>シュウシ</t>
    </rPh>
    <rPh sb="5" eb="7">
      <t>ヒリツ</t>
    </rPh>
    <rPh sb="9" eb="11">
      <t>リュウドウ</t>
    </rPh>
    <rPh sb="11" eb="13">
      <t>ヒリツ</t>
    </rPh>
    <rPh sb="19" eb="20">
      <t>コ</t>
    </rPh>
    <rPh sb="23" eb="25">
      <t>ルイセキ</t>
    </rPh>
    <rPh sb="25" eb="28">
      <t>ケッソンキン</t>
    </rPh>
    <rPh sb="29" eb="31">
      <t>ハッセイ</t>
    </rPh>
    <rPh sb="41" eb="43">
      <t>ケイエイ</t>
    </rPh>
    <rPh sb="44" eb="47">
      <t>ケンゼンセイ</t>
    </rPh>
    <rPh sb="48" eb="50">
      <t>モンダイ</t>
    </rPh>
    <rPh sb="60" eb="63">
      <t>キギョウサイ</t>
    </rPh>
    <rPh sb="63" eb="65">
      <t>ザンダカ</t>
    </rPh>
    <rPh sb="65" eb="66">
      <t>タイ</t>
    </rPh>
    <rPh sb="66" eb="68">
      <t>キュウスイ</t>
    </rPh>
    <rPh sb="68" eb="70">
      <t>シュウエキ</t>
    </rPh>
    <rPh sb="70" eb="72">
      <t>ヒリツ</t>
    </rPh>
    <rPh sb="73" eb="74">
      <t>ヒク</t>
    </rPh>
    <rPh sb="75" eb="77">
      <t>スウチ</t>
    </rPh>
    <rPh sb="85" eb="87">
      <t>コンゴ</t>
    </rPh>
    <rPh sb="87" eb="90">
      <t>ジョウスイジョウ</t>
    </rPh>
    <rPh sb="91" eb="94">
      <t>ハイスイチ</t>
    </rPh>
    <rPh sb="95" eb="97">
      <t>シンセツ</t>
    </rPh>
    <rPh sb="100" eb="102">
      <t>ゾウカ</t>
    </rPh>
    <rPh sb="103" eb="104">
      <t>カンガ</t>
    </rPh>
    <rPh sb="111" eb="113">
      <t>リョウキン</t>
    </rPh>
    <rPh sb="113" eb="115">
      <t>カイシュウ</t>
    </rPh>
    <rPh sb="115" eb="116">
      <t>リツ</t>
    </rPh>
    <rPh sb="117" eb="118">
      <t>タイ</t>
    </rPh>
    <rPh sb="118" eb="121">
      <t>ゼンネンド</t>
    </rPh>
    <rPh sb="121" eb="122">
      <t>ヒ</t>
    </rPh>
    <rPh sb="125" eb="126">
      <t>ゾウ</t>
    </rPh>
    <rPh sb="134" eb="135">
      <t>コ</t>
    </rPh>
    <rPh sb="140" eb="142">
      <t>キュウスイ</t>
    </rPh>
    <rPh sb="142" eb="144">
      <t>ゲンカ</t>
    </rPh>
    <rPh sb="145" eb="147">
      <t>ルイジ</t>
    </rPh>
    <rPh sb="147" eb="149">
      <t>ダンタイ</t>
    </rPh>
    <rPh sb="149" eb="152">
      <t>ヘイキンチ</t>
    </rPh>
    <rPh sb="153" eb="155">
      <t>オオハバ</t>
    </rPh>
    <rPh sb="156" eb="158">
      <t>ウワマワ</t>
    </rPh>
    <rPh sb="167" eb="169">
      <t>ヒヨウ</t>
    </rPh>
    <rPh sb="170" eb="172">
      <t>ミナオ</t>
    </rPh>
    <rPh sb="174" eb="176">
      <t>トウシ</t>
    </rPh>
    <rPh sb="180" eb="181">
      <t>トウ</t>
    </rPh>
    <rPh sb="182" eb="184">
      <t>ケントウ</t>
    </rPh>
    <rPh sb="191" eb="193">
      <t>シセツ</t>
    </rPh>
    <rPh sb="193" eb="196">
      <t>リヨウリツ</t>
    </rPh>
    <rPh sb="197" eb="199">
      <t>キュウスイ</t>
    </rPh>
    <rPh sb="199" eb="201">
      <t>ジンコウ</t>
    </rPh>
    <rPh sb="202" eb="204">
      <t>ゲンショウ</t>
    </rPh>
    <rPh sb="205" eb="207">
      <t>シンサイ</t>
    </rPh>
    <rPh sb="208" eb="210">
      <t>エイキョウ</t>
    </rPh>
    <rPh sb="214" eb="217">
      <t>ヘイキンチ</t>
    </rPh>
    <rPh sb="219" eb="221">
      <t>オオハバ</t>
    </rPh>
    <rPh sb="222" eb="224">
      <t>シタマワ</t>
    </rPh>
    <rPh sb="229" eb="231">
      <t>シセツ</t>
    </rPh>
    <rPh sb="231" eb="233">
      <t>キボ</t>
    </rPh>
    <rPh sb="234" eb="236">
      <t>カダイ</t>
    </rPh>
    <rPh sb="243" eb="245">
      <t>シンセツ</t>
    </rPh>
    <rPh sb="247" eb="250">
      <t>ジョウスイジョウ</t>
    </rPh>
    <rPh sb="261" eb="263">
      <t>ヨテイ</t>
    </rPh>
    <rPh sb="268" eb="270">
      <t>シセツ</t>
    </rPh>
    <rPh sb="270" eb="273">
      <t>リヨウリツ</t>
    </rPh>
    <rPh sb="274" eb="276">
      <t>テイカ</t>
    </rPh>
    <rPh sb="277" eb="279">
      <t>ハド</t>
    </rPh>
    <rPh sb="287" eb="289">
      <t>ミコ</t>
    </rPh>
    <rPh sb="296" eb="298">
      <t>ユウシュウ</t>
    </rPh>
    <rPh sb="298" eb="299">
      <t>リツ</t>
    </rPh>
    <rPh sb="300" eb="302">
      <t>ヘイセイ</t>
    </rPh>
    <rPh sb="304" eb="306">
      <t>ネンド</t>
    </rPh>
    <rPh sb="308" eb="310">
      <t>マイトシ</t>
    </rPh>
    <rPh sb="310" eb="312">
      <t>テイカ</t>
    </rPh>
    <rPh sb="319" eb="321">
      <t>ロウスイ</t>
    </rPh>
    <rPh sb="321" eb="323">
      <t>チョウサ</t>
    </rPh>
    <rPh sb="326" eb="328">
      <t>ロウスイ</t>
    </rPh>
    <rPh sb="328" eb="330">
      <t>カショ</t>
    </rPh>
    <rPh sb="331" eb="333">
      <t>ソウキ</t>
    </rPh>
    <rPh sb="333" eb="335">
      <t>ハッケン</t>
    </rPh>
    <phoneticPr fontId="4"/>
  </si>
  <si>
    <t>①有形固定資産減価償却率は平均値を上回っており、5年連続で増加していることから、老朽化が進んでいる状況となっている。
②管路経年化率および③管路更新率は平均値よりも低い数値となっているが、今後耐用年数に達し更新時期を迎える管路が増加することが考えられるため、計画的な更新に取り組む必要がある。</t>
    <rPh sb="1" eb="3">
      <t>ユウケイ</t>
    </rPh>
    <rPh sb="3" eb="7">
      <t>コテイシサン</t>
    </rPh>
    <rPh sb="7" eb="9">
      <t>ゲンカ</t>
    </rPh>
    <rPh sb="9" eb="12">
      <t>ショウキャクリツ</t>
    </rPh>
    <rPh sb="13" eb="16">
      <t>ヘイキンチ</t>
    </rPh>
    <rPh sb="17" eb="19">
      <t>ウワマワ</t>
    </rPh>
    <rPh sb="25" eb="26">
      <t>ネン</t>
    </rPh>
    <rPh sb="26" eb="28">
      <t>レンゾク</t>
    </rPh>
    <rPh sb="29" eb="31">
      <t>ゾウカ</t>
    </rPh>
    <rPh sb="40" eb="43">
      <t>ロウキュウカ</t>
    </rPh>
    <rPh sb="44" eb="45">
      <t>スス</t>
    </rPh>
    <rPh sb="49" eb="51">
      <t>ジョウキョウ</t>
    </rPh>
    <rPh sb="60" eb="62">
      <t>カンロ</t>
    </rPh>
    <rPh sb="62" eb="64">
      <t>ケイネン</t>
    </rPh>
    <rPh sb="64" eb="65">
      <t>カ</t>
    </rPh>
    <rPh sb="65" eb="66">
      <t>リツ</t>
    </rPh>
    <rPh sb="70" eb="72">
      <t>カンロ</t>
    </rPh>
    <rPh sb="72" eb="74">
      <t>コウシン</t>
    </rPh>
    <rPh sb="74" eb="75">
      <t>リツ</t>
    </rPh>
    <rPh sb="76" eb="79">
      <t>ヘイキンチ</t>
    </rPh>
    <rPh sb="82" eb="83">
      <t>ヒク</t>
    </rPh>
    <rPh sb="84" eb="86">
      <t>スウチ</t>
    </rPh>
    <rPh sb="94" eb="96">
      <t>コンゴ</t>
    </rPh>
    <rPh sb="96" eb="98">
      <t>タイヨウ</t>
    </rPh>
    <rPh sb="98" eb="100">
      <t>ネンスウ</t>
    </rPh>
    <rPh sb="101" eb="102">
      <t>タッ</t>
    </rPh>
    <rPh sb="103" eb="105">
      <t>コウシン</t>
    </rPh>
    <rPh sb="105" eb="107">
      <t>ジキ</t>
    </rPh>
    <rPh sb="108" eb="109">
      <t>ムカ</t>
    </rPh>
    <rPh sb="111" eb="113">
      <t>カンロ</t>
    </rPh>
    <rPh sb="114" eb="116">
      <t>ゾウカ</t>
    </rPh>
    <rPh sb="121" eb="122">
      <t>カンガ</t>
    </rPh>
    <rPh sb="129" eb="132">
      <t>ケイカクテキ</t>
    </rPh>
    <rPh sb="133" eb="135">
      <t>コウシン</t>
    </rPh>
    <rPh sb="136" eb="137">
      <t>ト</t>
    </rPh>
    <rPh sb="138" eb="139">
      <t>ク</t>
    </rPh>
    <rPh sb="140" eb="142">
      <t>ヒツヨウ</t>
    </rPh>
    <phoneticPr fontId="4"/>
  </si>
  <si>
    <t>本町の経営の健全性に関して問題はないが、施設利用率が低水準であるため、施設の適正規模の判断や広域化も視野に入れる必要がある。また、有形固定資産減価償却率が平均値より高いこと、管路更新率が0％に近いことから、管路の更新が遅れている状況となっていると考えられる。
これらの状況に鑑み、長期的な視野を持ち経営の効率化と施設の更新を計画的に進め、安全安心な水の供給に努めていく。</t>
    <rPh sb="0" eb="2">
      <t>ホンマチ</t>
    </rPh>
    <rPh sb="3" eb="5">
      <t>ケイエイ</t>
    </rPh>
    <rPh sb="6" eb="9">
      <t>ケンゼンセイ</t>
    </rPh>
    <rPh sb="10" eb="11">
      <t>カン</t>
    </rPh>
    <rPh sb="13" eb="15">
      <t>モンダイ</t>
    </rPh>
    <rPh sb="20" eb="22">
      <t>シセツ</t>
    </rPh>
    <rPh sb="22" eb="25">
      <t>リヨウリツ</t>
    </rPh>
    <rPh sb="26" eb="29">
      <t>テイスイジュン</t>
    </rPh>
    <rPh sb="35" eb="37">
      <t>シセツ</t>
    </rPh>
    <rPh sb="38" eb="40">
      <t>テキセイ</t>
    </rPh>
    <rPh sb="40" eb="42">
      <t>キボ</t>
    </rPh>
    <rPh sb="43" eb="45">
      <t>ハンダン</t>
    </rPh>
    <rPh sb="46" eb="49">
      <t>コウイキカ</t>
    </rPh>
    <rPh sb="50" eb="52">
      <t>シヤ</t>
    </rPh>
    <rPh sb="53" eb="54">
      <t>イ</t>
    </rPh>
    <rPh sb="56" eb="58">
      <t>ヒツヨウ</t>
    </rPh>
    <rPh sb="65" eb="67">
      <t>ユウケイ</t>
    </rPh>
    <rPh sb="67" eb="71">
      <t>コテイシサン</t>
    </rPh>
    <rPh sb="71" eb="73">
      <t>ゲンカ</t>
    </rPh>
    <rPh sb="73" eb="75">
      <t>ショウキャク</t>
    </rPh>
    <rPh sb="75" eb="76">
      <t>リツ</t>
    </rPh>
    <rPh sb="77" eb="80">
      <t>ヘイキンチ</t>
    </rPh>
    <rPh sb="82" eb="83">
      <t>タカ</t>
    </rPh>
    <rPh sb="87" eb="89">
      <t>カンロ</t>
    </rPh>
    <rPh sb="89" eb="91">
      <t>コウシン</t>
    </rPh>
    <rPh sb="91" eb="92">
      <t>リツ</t>
    </rPh>
    <rPh sb="96" eb="97">
      <t>チカ</t>
    </rPh>
    <rPh sb="103" eb="105">
      <t>カンロ</t>
    </rPh>
    <rPh sb="106" eb="108">
      <t>コウシン</t>
    </rPh>
    <rPh sb="109" eb="110">
      <t>オク</t>
    </rPh>
    <rPh sb="114" eb="116">
      <t>ジョウキョウ</t>
    </rPh>
    <rPh sb="123" eb="124">
      <t>カンガ</t>
    </rPh>
    <rPh sb="134" eb="136">
      <t>ジョウキョウ</t>
    </rPh>
    <rPh sb="137" eb="138">
      <t>カンガ</t>
    </rPh>
    <rPh sb="140" eb="143">
      <t>チョウキテキ</t>
    </rPh>
    <rPh sb="144" eb="146">
      <t>シヤ</t>
    </rPh>
    <rPh sb="147" eb="148">
      <t>モ</t>
    </rPh>
    <rPh sb="149" eb="151">
      <t>ケイエイ</t>
    </rPh>
    <rPh sb="152" eb="155">
      <t>コウリツカ</t>
    </rPh>
    <rPh sb="156" eb="158">
      <t>シセツ</t>
    </rPh>
    <rPh sb="159" eb="161">
      <t>コウシン</t>
    </rPh>
    <rPh sb="162" eb="164">
      <t>ケイカク</t>
    </rPh>
    <rPh sb="164" eb="165">
      <t>テキ</t>
    </rPh>
    <rPh sb="166" eb="167">
      <t>スス</t>
    </rPh>
    <rPh sb="169" eb="171">
      <t>アンゼン</t>
    </rPh>
    <rPh sb="171" eb="173">
      <t>アンシン</t>
    </rPh>
    <rPh sb="174" eb="175">
      <t>ミズ</t>
    </rPh>
    <rPh sb="176" eb="178">
      <t>キョウキュウ</t>
    </rPh>
    <rPh sb="179" eb="180">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</si>
</sst>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formatCode="#,##0.00;&quot;△&quot;#,##0.00;&quot;-&quot;">
                  <c:v>0.03</c:v>
                </c:pt>
              </c:numCache>
            </c:numRef>
          </c:val>
        </c:ser>
        <c:dLbls>
          <c:showLegendKey val="0"/>
          <c:showVal val="0"/>
          <c:showCatName val="0"/>
          <c:showSerName val="0"/>
          <c:showPercent val="0"/>
          <c:showBubbleSize val="0"/>
        </c:dLbls>
        <c:gapWidth val="150"/>
        <c:axId val="171924120"/>
        <c:axId val="234206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0.68</c:v>
                </c:pt>
                <c:pt idx="3">
                  <c:v>1.65</c:v>
                </c:pt>
                <c:pt idx="4">
                  <c:v>0.47</c:v>
                </c:pt>
              </c:numCache>
            </c:numRef>
          </c:val>
          <c:smooth val="0"/>
        </c:ser>
        <c:dLbls>
          <c:showLegendKey val="0"/>
          <c:showVal val="0"/>
          <c:showCatName val="0"/>
          <c:showSerName val="0"/>
          <c:showPercent val="0"/>
          <c:showBubbleSize val="0"/>
        </c:dLbls>
        <c:marker val="1"/>
        <c:smooth val="0"/>
        <c:axId val="171924120"/>
        <c:axId val="234206888"/>
      </c:lineChart>
      <c:dateAx>
        <c:axId val="171924120"/>
        <c:scaling>
          <c:orientation val="minMax"/>
        </c:scaling>
        <c:delete val="1"/>
        <c:axPos val="b"/>
        <c:numFmt formatCode="ge" sourceLinked="1"/>
        <c:majorTickMark val="none"/>
        <c:minorTickMark val="none"/>
        <c:tickLblPos val="none"/>
        <c:crossAx val="234206888"/>
        <c:crosses val="autoZero"/>
        <c:auto val="1"/>
        <c:lblOffset val="100"/>
        <c:baseTimeUnit val="years"/>
      </c:dateAx>
      <c:valAx>
        <c:axId val="234206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924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37</c:v>
                </c:pt>
                <c:pt idx="1">
                  <c:v>34.81</c:v>
                </c:pt>
                <c:pt idx="2">
                  <c:v>33.94</c:v>
                </c:pt>
                <c:pt idx="3">
                  <c:v>33.67</c:v>
                </c:pt>
                <c:pt idx="4">
                  <c:v>34.14</c:v>
                </c:pt>
              </c:numCache>
            </c:numRef>
          </c:val>
        </c:ser>
        <c:dLbls>
          <c:showLegendKey val="0"/>
          <c:showVal val="0"/>
          <c:showCatName val="0"/>
          <c:showSerName val="0"/>
          <c:showPercent val="0"/>
          <c:showBubbleSize val="0"/>
        </c:dLbls>
        <c:gapWidth val="150"/>
        <c:axId val="233204472"/>
        <c:axId val="234782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53.61</c:v>
                </c:pt>
                <c:pt idx="3">
                  <c:v>53.52</c:v>
                </c:pt>
                <c:pt idx="4">
                  <c:v>54.24</c:v>
                </c:pt>
              </c:numCache>
            </c:numRef>
          </c:val>
          <c:smooth val="0"/>
        </c:ser>
        <c:dLbls>
          <c:showLegendKey val="0"/>
          <c:showVal val="0"/>
          <c:showCatName val="0"/>
          <c:showSerName val="0"/>
          <c:showPercent val="0"/>
          <c:showBubbleSize val="0"/>
        </c:dLbls>
        <c:marker val="1"/>
        <c:smooth val="0"/>
        <c:axId val="233204472"/>
        <c:axId val="234782584"/>
      </c:lineChart>
      <c:dateAx>
        <c:axId val="233204472"/>
        <c:scaling>
          <c:orientation val="minMax"/>
        </c:scaling>
        <c:delete val="1"/>
        <c:axPos val="b"/>
        <c:numFmt formatCode="ge" sourceLinked="1"/>
        <c:majorTickMark val="none"/>
        <c:minorTickMark val="none"/>
        <c:tickLblPos val="none"/>
        <c:crossAx val="234782584"/>
        <c:crosses val="autoZero"/>
        <c:auto val="1"/>
        <c:lblOffset val="100"/>
        <c:baseTimeUnit val="years"/>
      </c:dateAx>
      <c:valAx>
        <c:axId val="234782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20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83.41</c:v>
                </c:pt>
                <c:pt idx="1">
                  <c:v>89</c:v>
                </c:pt>
                <c:pt idx="2">
                  <c:v>88.64</c:v>
                </c:pt>
                <c:pt idx="3">
                  <c:v>87.42</c:v>
                </c:pt>
                <c:pt idx="4">
                  <c:v>86.06</c:v>
                </c:pt>
              </c:numCache>
            </c:numRef>
          </c:val>
        </c:ser>
        <c:dLbls>
          <c:showLegendKey val="0"/>
          <c:showVal val="0"/>
          <c:showCatName val="0"/>
          <c:showSerName val="0"/>
          <c:showPercent val="0"/>
          <c:showBubbleSize val="0"/>
        </c:dLbls>
        <c:gapWidth val="150"/>
        <c:axId val="234783760"/>
        <c:axId val="234784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81.31</c:v>
                </c:pt>
                <c:pt idx="3">
                  <c:v>81.459999999999994</c:v>
                </c:pt>
                <c:pt idx="4">
                  <c:v>81.680000000000007</c:v>
                </c:pt>
              </c:numCache>
            </c:numRef>
          </c:val>
          <c:smooth val="0"/>
        </c:ser>
        <c:dLbls>
          <c:showLegendKey val="0"/>
          <c:showVal val="0"/>
          <c:showCatName val="0"/>
          <c:showSerName val="0"/>
          <c:showPercent val="0"/>
          <c:showBubbleSize val="0"/>
        </c:dLbls>
        <c:marker val="1"/>
        <c:smooth val="0"/>
        <c:axId val="234783760"/>
        <c:axId val="234784152"/>
      </c:lineChart>
      <c:dateAx>
        <c:axId val="234783760"/>
        <c:scaling>
          <c:orientation val="minMax"/>
        </c:scaling>
        <c:delete val="1"/>
        <c:axPos val="b"/>
        <c:numFmt formatCode="ge" sourceLinked="1"/>
        <c:majorTickMark val="none"/>
        <c:minorTickMark val="none"/>
        <c:tickLblPos val="none"/>
        <c:crossAx val="234784152"/>
        <c:crosses val="autoZero"/>
        <c:auto val="1"/>
        <c:lblOffset val="100"/>
        <c:baseTimeUnit val="years"/>
      </c:dateAx>
      <c:valAx>
        <c:axId val="234784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78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106.6</c:v>
                </c:pt>
                <c:pt idx="1">
                  <c:v>104.88</c:v>
                </c:pt>
                <c:pt idx="2">
                  <c:v>98.64</c:v>
                </c:pt>
                <c:pt idx="3">
                  <c:v>103.28</c:v>
                </c:pt>
                <c:pt idx="4">
                  <c:v>105.23</c:v>
                </c:pt>
              </c:numCache>
            </c:numRef>
          </c:val>
        </c:ser>
        <c:dLbls>
          <c:showLegendKey val="0"/>
          <c:showVal val="0"/>
          <c:showCatName val="0"/>
          <c:showSerName val="0"/>
          <c:showPercent val="0"/>
          <c:showBubbleSize val="0"/>
        </c:dLbls>
        <c:gapWidth val="150"/>
        <c:axId val="234380296"/>
        <c:axId val="234380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109.49</c:v>
                </c:pt>
                <c:pt idx="3">
                  <c:v>111.06</c:v>
                </c:pt>
                <c:pt idx="4">
                  <c:v>111.34</c:v>
                </c:pt>
              </c:numCache>
            </c:numRef>
          </c:val>
          <c:smooth val="0"/>
        </c:ser>
        <c:dLbls>
          <c:showLegendKey val="0"/>
          <c:showVal val="0"/>
          <c:showCatName val="0"/>
          <c:showSerName val="0"/>
          <c:showPercent val="0"/>
          <c:showBubbleSize val="0"/>
        </c:dLbls>
        <c:marker val="1"/>
        <c:smooth val="0"/>
        <c:axId val="234380296"/>
        <c:axId val="234380680"/>
      </c:lineChart>
      <c:dateAx>
        <c:axId val="234380296"/>
        <c:scaling>
          <c:orientation val="minMax"/>
        </c:scaling>
        <c:delete val="1"/>
        <c:axPos val="b"/>
        <c:numFmt formatCode="ge" sourceLinked="1"/>
        <c:majorTickMark val="none"/>
        <c:minorTickMark val="none"/>
        <c:tickLblPos val="none"/>
        <c:crossAx val="234380680"/>
        <c:crosses val="autoZero"/>
        <c:auto val="1"/>
        <c:lblOffset val="100"/>
        <c:baseTimeUnit val="years"/>
      </c:dateAx>
      <c:valAx>
        <c:axId val="234380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438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50.02</c:v>
                </c:pt>
                <c:pt idx="1">
                  <c:v>51.54</c:v>
                </c:pt>
                <c:pt idx="2">
                  <c:v>55.38</c:v>
                </c:pt>
                <c:pt idx="3">
                  <c:v>56.96</c:v>
                </c:pt>
                <c:pt idx="4">
                  <c:v>58.39</c:v>
                </c:pt>
              </c:numCache>
            </c:numRef>
          </c:val>
        </c:ser>
        <c:dLbls>
          <c:showLegendKey val="0"/>
          <c:showVal val="0"/>
          <c:showCatName val="0"/>
          <c:showSerName val="0"/>
          <c:showPercent val="0"/>
          <c:showBubbleSize val="0"/>
        </c:dLbls>
        <c:gapWidth val="150"/>
        <c:axId val="234601256"/>
        <c:axId val="234601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46.67</c:v>
                </c:pt>
                <c:pt idx="3">
                  <c:v>47.7</c:v>
                </c:pt>
                <c:pt idx="4">
                  <c:v>48.14</c:v>
                </c:pt>
              </c:numCache>
            </c:numRef>
          </c:val>
          <c:smooth val="0"/>
        </c:ser>
        <c:dLbls>
          <c:showLegendKey val="0"/>
          <c:showVal val="0"/>
          <c:showCatName val="0"/>
          <c:showSerName val="0"/>
          <c:showPercent val="0"/>
          <c:showBubbleSize val="0"/>
        </c:dLbls>
        <c:marker val="1"/>
        <c:smooth val="0"/>
        <c:axId val="234601256"/>
        <c:axId val="234601640"/>
      </c:lineChart>
      <c:dateAx>
        <c:axId val="234601256"/>
        <c:scaling>
          <c:orientation val="minMax"/>
        </c:scaling>
        <c:delete val="1"/>
        <c:axPos val="b"/>
        <c:numFmt formatCode="ge" sourceLinked="1"/>
        <c:majorTickMark val="none"/>
        <c:minorTickMark val="none"/>
        <c:tickLblPos val="none"/>
        <c:crossAx val="234601640"/>
        <c:crosses val="autoZero"/>
        <c:auto val="1"/>
        <c:lblOffset val="100"/>
        <c:baseTimeUnit val="years"/>
      </c:dateAx>
      <c:valAx>
        <c:axId val="234601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601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formatCode="#,##0.00;&quot;△&quot;#,##0.00">
                  <c:v>0</c:v>
                </c:pt>
                <c:pt idx="1">
                  <c:v>0.77</c:v>
                </c:pt>
                <c:pt idx="2">
                  <c:v>0.92</c:v>
                </c:pt>
                <c:pt idx="3">
                  <c:v>0.15</c:v>
                </c:pt>
                <c:pt idx="4">
                  <c:v>2.54</c:v>
                </c:pt>
              </c:numCache>
            </c:numRef>
          </c:val>
        </c:ser>
        <c:dLbls>
          <c:showLegendKey val="0"/>
          <c:showVal val="0"/>
          <c:showCatName val="0"/>
          <c:showSerName val="0"/>
          <c:showPercent val="0"/>
          <c:showBubbleSize val="0"/>
        </c:dLbls>
        <c:gapWidth val="150"/>
        <c:axId val="234624104"/>
        <c:axId val="23465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10.029999999999999</c:v>
                </c:pt>
                <c:pt idx="3">
                  <c:v>7.26</c:v>
                </c:pt>
                <c:pt idx="4">
                  <c:v>11.13</c:v>
                </c:pt>
              </c:numCache>
            </c:numRef>
          </c:val>
          <c:smooth val="0"/>
        </c:ser>
        <c:dLbls>
          <c:showLegendKey val="0"/>
          <c:showVal val="0"/>
          <c:showCatName val="0"/>
          <c:showSerName val="0"/>
          <c:showPercent val="0"/>
          <c:showBubbleSize val="0"/>
        </c:dLbls>
        <c:marker val="1"/>
        <c:smooth val="0"/>
        <c:axId val="234624104"/>
        <c:axId val="234651360"/>
      </c:lineChart>
      <c:dateAx>
        <c:axId val="234624104"/>
        <c:scaling>
          <c:orientation val="minMax"/>
        </c:scaling>
        <c:delete val="1"/>
        <c:axPos val="b"/>
        <c:numFmt formatCode="ge" sourceLinked="1"/>
        <c:majorTickMark val="none"/>
        <c:minorTickMark val="none"/>
        <c:tickLblPos val="none"/>
        <c:crossAx val="234651360"/>
        <c:crosses val="autoZero"/>
        <c:auto val="1"/>
        <c:lblOffset val="100"/>
        <c:baseTimeUnit val="years"/>
      </c:dateAx>
      <c:valAx>
        <c:axId val="23465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624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3207216"/>
        <c:axId val="233207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9.49</c:v>
                </c:pt>
                <c:pt idx="3">
                  <c:v>9.35</c:v>
                </c:pt>
                <c:pt idx="4">
                  <c:v>10.130000000000001</c:v>
                </c:pt>
              </c:numCache>
            </c:numRef>
          </c:val>
          <c:smooth val="0"/>
        </c:ser>
        <c:dLbls>
          <c:showLegendKey val="0"/>
          <c:showVal val="0"/>
          <c:showCatName val="0"/>
          <c:showSerName val="0"/>
          <c:showPercent val="0"/>
          <c:showBubbleSize val="0"/>
        </c:dLbls>
        <c:marker val="1"/>
        <c:smooth val="0"/>
        <c:axId val="233207216"/>
        <c:axId val="233207608"/>
      </c:lineChart>
      <c:dateAx>
        <c:axId val="233207216"/>
        <c:scaling>
          <c:orientation val="minMax"/>
        </c:scaling>
        <c:delete val="1"/>
        <c:axPos val="b"/>
        <c:numFmt formatCode="ge" sourceLinked="1"/>
        <c:majorTickMark val="none"/>
        <c:minorTickMark val="none"/>
        <c:tickLblPos val="none"/>
        <c:crossAx val="233207608"/>
        <c:crosses val="autoZero"/>
        <c:auto val="1"/>
        <c:lblOffset val="100"/>
        <c:baseTimeUnit val="years"/>
      </c:dateAx>
      <c:valAx>
        <c:axId val="233207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320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1779.7</c:v>
                </c:pt>
                <c:pt idx="1">
                  <c:v>2246.71</c:v>
                </c:pt>
                <c:pt idx="2">
                  <c:v>1224.4000000000001</c:v>
                </c:pt>
                <c:pt idx="3">
                  <c:v>1538.3</c:v>
                </c:pt>
                <c:pt idx="4">
                  <c:v>1464.62</c:v>
                </c:pt>
              </c:numCache>
            </c:numRef>
          </c:val>
        </c:ser>
        <c:dLbls>
          <c:showLegendKey val="0"/>
          <c:showVal val="0"/>
          <c:showCatName val="0"/>
          <c:showSerName val="0"/>
          <c:showPercent val="0"/>
          <c:showBubbleSize val="0"/>
        </c:dLbls>
        <c:gapWidth val="150"/>
        <c:axId val="233208784"/>
        <c:axId val="233209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406.37</c:v>
                </c:pt>
                <c:pt idx="3">
                  <c:v>398.29</c:v>
                </c:pt>
                <c:pt idx="4">
                  <c:v>388.67</c:v>
                </c:pt>
              </c:numCache>
            </c:numRef>
          </c:val>
          <c:smooth val="0"/>
        </c:ser>
        <c:dLbls>
          <c:showLegendKey val="0"/>
          <c:showVal val="0"/>
          <c:showCatName val="0"/>
          <c:showSerName val="0"/>
          <c:showPercent val="0"/>
          <c:showBubbleSize val="0"/>
        </c:dLbls>
        <c:marker val="1"/>
        <c:smooth val="0"/>
        <c:axId val="233208784"/>
        <c:axId val="233209176"/>
      </c:lineChart>
      <c:dateAx>
        <c:axId val="233208784"/>
        <c:scaling>
          <c:orientation val="minMax"/>
        </c:scaling>
        <c:delete val="1"/>
        <c:axPos val="b"/>
        <c:numFmt formatCode="ge" sourceLinked="1"/>
        <c:majorTickMark val="none"/>
        <c:minorTickMark val="none"/>
        <c:tickLblPos val="none"/>
        <c:crossAx val="233209176"/>
        <c:crosses val="autoZero"/>
        <c:auto val="1"/>
        <c:lblOffset val="100"/>
        <c:baseTimeUnit val="years"/>
      </c:dateAx>
      <c:valAx>
        <c:axId val="233209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320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33.86</c:v>
                </c:pt>
                <c:pt idx="1">
                  <c:v>30.76</c:v>
                </c:pt>
                <c:pt idx="2">
                  <c:v>28.66</c:v>
                </c:pt>
                <c:pt idx="3">
                  <c:v>34.65</c:v>
                </c:pt>
                <c:pt idx="4">
                  <c:v>35.68</c:v>
                </c:pt>
              </c:numCache>
            </c:numRef>
          </c:val>
        </c:ser>
        <c:dLbls>
          <c:showLegendKey val="0"/>
          <c:showVal val="0"/>
          <c:showCatName val="0"/>
          <c:showSerName val="0"/>
          <c:showPercent val="0"/>
          <c:showBubbleSize val="0"/>
        </c:dLbls>
        <c:gapWidth val="150"/>
        <c:axId val="233210352"/>
        <c:axId val="233210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442.54</c:v>
                </c:pt>
                <c:pt idx="3">
                  <c:v>431</c:v>
                </c:pt>
                <c:pt idx="4">
                  <c:v>422.5</c:v>
                </c:pt>
              </c:numCache>
            </c:numRef>
          </c:val>
          <c:smooth val="0"/>
        </c:ser>
        <c:dLbls>
          <c:showLegendKey val="0"/>
          <c:showVal val="0"/>
          <c:showCatName val="0"/>
          <c:showSerName val="0"/>
          <c:showPercent val="0"/>
          <c:showBubbleSize val="0"/>
        </c:dLbls>
        <c:marker val="1"/>
        <c:smooth val="0"/>
        <c:axId val="233210352"/>
        <c:axId val="233210744"/>
      </c:lineChart>
      <c:dateAx>
        <c:axId val="233210352"/>
        <c:scaling>
          <c:orientation val="minMax"/>
        </c:scaling>
        <c:delete val="1"/>
        <c:axPos val="b"/>
        <c:numFmt formatCode="ge" sourceLinked="1"/>
        <c:majorTickMark val="none"/>
        <c:minorTickMark val="none"/>
        <c:tickLblPos val="none"/>
        <c:crossAx val="233210744"/>
        <c:crosses val="autoZero"/>
        <c:auto val="1"/>
        <c:lblOffset val="100"/>
        <c:baseTimeUnit val="years"/>
      </c:dateAx>
      <c:valAx>
        <c:axId val="233210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321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102.84</c:v>
                </c:pt>
                <c:pt idx="1">
                  <c:v>100.97</c:v>
                </c:pt>
                <c:pt idx="2">
                  <c:v>95.13</c:v>
                </c:pt>
                <c:pt idx="3">
                  <c:v>99.33</c:v>
                </c:pt>
                <c:pt idx="4">
                  <c:v>102.52</c:v>
                </c:pt>
              </c:numCache>
            </c:numRef>
          </c:val>
        </c:ser>
        <c:dLbls>
          <c:showLegendKey val="0"/>
          <c:showVal val="0"/>
          <c:showCatName val="0"/>
          <c:showSerName val="0"/>
          <c:showPercent val="0"/>
          <c:showBubbleSize val="0"/>
        </c:dLbls>
        <c:gapWidth val="150"/>
        <c:axId val="234781016"/>
        <c:axId val="23478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98.6</c:v>
                </c:pt>
                <c:pt idx="3">
                  <c:v>100.82</c:v>
                </c:pt>
                <c:pt idx="4">
                  <c:v>101.64</c:v>
                </c:pt>
              </c:numCache>
            </c:numRef>
          </c:val>
          <c:smooth val="0"/>
        </c:ser>
        <c:dLbls>
          <c:showLegendKey val="0"/>
          <c:showVal val="0"/>
          <c:showCatName val="0"/>
          <c:showSerName val="0"/>
          <c:showPercent val="0"/>
          <c:showBubbleSize val="0"/>
        </c:dLbls>
        <c:marker val="1"/>
        <c:smooth val="0"/>
        <c:axId val="234781016"/>
        <c:axId val="234781408"/>
      </c:lineChart>
      <c:dateAx>
        <c:axId val="234781016"/>
        <c:scaling>
          <c:orientation val="minMax"/>
        </c:scaling>
        <c:delete val="1"/>
        <c:axPos val="b"/>
        <c:numFmt formatCode="ge" sourceLinked="1"/>
        <c:majorTickMark val="none"/>
        <c:minorTickMark val="none"/>
        <c:tickLblPos val="none"/>
        <c:crossAx val="234781408"/>
        <c:crosses val="autoZero"/>
        <c:auto val="1"/>
        <c:lblOffset val="100"/>
        <c:baseTimeUnit val="years"/>
      </c:dateAx>
      <c:valAx>
        <c:axId val="23478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781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292.8</c:v>
                </c:pt>
                <c:pt idx="1">
                  <c:v>299.52</c:v>
                </c:pt>
                <c:pt idx="2">
                  <c:v>318.10000000000002</c:v>
                </c:pt>
                <c:pt idx="3">
                  <c:v>304.26</c:v>
                </c:pt>
                <c:pt idx="4">
                  <c:v>296.62</c:v>
                </c:pt>
              </c:numCache>
            </c:numRef>
          </c:val>
        </c:ser>
        <c:dLbls>
          <c:showLegendKey val="0"/>
          <c:showVal val="0"/>
          <c:showCatName val="0"/>
          <c:showSerName val="0"/>
          <c:showPercent val="0"/>
          <c:showBubbleSize val="0"/>
        </c:dLbls>
        <c:gapWidth val="150"/>
        <c:axId val="233206824"/>
        <c:axId val="23320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181.67</c:v>
                </c:pt>
                <c:pt idx="3">
                  <c:v>179.55</c:v>
                </c:pt>
                <c:pt idx="4">
                  <c:v>179.16</c:v>
                </c:pt>
              </c:numCache>
            </c:numRef>
          </c:val>
          <c:smooth val="0"/>
        </c:ser>
        <c:dLbls>
          <c:showLegendKey val="0"/>
          <c:showVal val="0"/>
          <c:showCatName val="0"/>
          <c:showSerName val="0"/>
          <c:showPercent val="0"/>
          <c:showBubbleSize val="0"/>
        </c:dLbls>
        <c:marker val="1"/>
        <c:smooth val="0"/>
        <c:axId val="233206824"/>
        <c:axId val="233205648"/>
      </c:lineChart>
      <c:dateAx>
        <c:axId val="233206824"/>
        <c:scaling>
          <c:orientation val="minMax"/>
        </c:scaling>
        <c:delete val="1"/>
        <c:axPos val="b"/>
        <c:numFmt formatCode="ge" sourceLinked="1"/>
        <c:majorTickMark val="none"/>
        <c:minorTickMark val="none"/>
        <c:tickLblPos val="none"/>
        <c:crossAx val="233205648"/>
        <c:crosses val="autoZero"/>
        <c:auto val="1"/>
        <c:lblOffset val="100"/>
        <c:baseTimeUnit val="years"/>
      </c:dateAx>
      <c:valAx>
        <c:axId val="23320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206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52" zoomScaleNormal="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宮城県　松島町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60" t="s">
        <v>116</v>
      </c>
      <c r="AE8" s="60"/>
      <c r="AF8" s="60"/>
      <c r="AG8" s="60"/>
      <c r="AH8" s="60"/>
      <c r="AI8" s="60"/>
      <c r="AJ8" s="60"/>
      <c r="AK8" s="5"/>
      <c r="AL8" s="61">
        <f>データ!$R$6</f>
        <v>14663</v>
      </c>
      <c r="AM8" s="61"/>
      <c r="AN8" s="61"/>
      <c r="AO8" s="61"/>
      <c r="AP8" s="61"/>
      <c r="AQ8" s="61"/>
      <c r="AR8" s="61"/>
      <c r="AS8" s="61"/>
      <c r="AT8" s="51">
        <f>データ!$S$6</f>
        <v>53.56</v>
      </c>
      <c r="AU8" s="52"/>
      <c r="AV8" s="52"/>
      <c r="AW8" s="52"/>
      <c r="AX8" s="52"/>
      <c r="AY8" s="52"/>
      <c r="AZ8" s="52"/>
      <c r="BA8" s="52"/>
      <c r="BB8" s="53">
        <f>データ!$T$6</f>
        <v>273.77</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93.29</v>
      </c>
      <c r="J10" s="52"/>
      <c r="K10" s="52"/>
      <c r="L10" s="52"/>
      <c r="M10" s="52"/>
      <c r="N10" s="52"/>
      <c r="O10" s="64"/>
      <c r="P10" s="53">
        <f>データ!$P$6</f>
        <v>99.93</v>
      </c>
      <c r="Q10" s="53"/>
      <c r="R10" s="53"/>
      <c r="S10" s="53"/>
      <c r="T10" s="53"/>
      <c r="U10" s="53"/>
      <c r="V10" s="53"/>
      <c r="W10" s="61">
        <f>データ!$Q$6</f>
        <v>4530</v>
      </c>
      <c r="X10" s="61"/>
      <c r="Y10" s="61"/>
      <c r="Z10" s="61"/>
      <c r="AA10" s="61"/>
      <c r="AB10" s="61"/>
      <c r="AC10" s="61"/>
      <c r="AD10" s="2"/>
      <c r="AE10" s="2"/>
      <c r="AF10" s="2"/>
      <c r="AG10" s="2"/>
      <c r="AH10" s="5"/>
      <c r="AI10" s="5"/>
      <c r="AJ10" s="5"/>
      <c r="AK10" s="5"/>
      <c r="AL10" s="61">
        <f>データ!$U$6</f>
        <v>14606</v>
      </c>
      <c r="AM10" s="61"/>
      <c r="AN10" s="61"/>
      <c r="AO10" s="61"/>
      <c r="AP10" s="61"/>
      <c r="AQ10" s="61"/>
      <c r="AR10" s="61"/>
      <c r="AS10" s="61"/>
      <c r="AT10" s="51">
        <f>データ!$V$6</f>
        <v>42.34</v>
      </c>
      <c r="AU10" s="52"/>
      <c r="AV10" s="52"/>
      <c r="AW10" s="52"/>
      <c r="AX10" s="52"/>
      <c r="AY10" s="52"/>
      <c r="AZ10" s="52"/>
      <c r="BA10" s="52"/>
      <c r="BB10" s="53">
        <f>データ!$W$6</f>
        <v>344.97</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44016</v>
      </c>
      <c r="D6" s="34">
        <f t="shared" si="3"/>
        <v>46</v>
      </c>
      <c r="E6" s="34">
        <f t="shared" si="3"/>
        <v>1</v>
      </c>
      <c r="F6" s="34">
        <f t="shared" si="3"/>
        <v>0</v>
      </c>
      <c r="G6" s="34">
        <f t="shared" si="3"/>
        <v>1</v>
      </c>
      <c r="H6" s="34" t="str">
        <f t="shared" si="3"/>
        <v>宮城県　松島町</v>
      </c>
      <c r="I6" s="34" t="str">
        <f t="shared" si="3"/>
        <v>法適用</v>
      </c>
      <c r="J6" s="34" t="str">
        <f t="shared" si="3"/>
        <v>水道事業</v>
      </c>
      <c r="K6" s="34" t="str">
        <f t="shared" si="3"/>
        <v>末端給水事業</v>
      </c>
      <c r="L6" s="34" t="str">
        <f t="shared" si="3"/>
        <v>A7</v>
      </c>
      <c r="M6" s="34">
        <f t="shared" si="3"/>
        <v>0</v>
      </c>
      <c r="N6" s="35" t="str">
        <f t="shared" si="3"/>
        <v>-</v>
      </c>
      <c r="O6" s="35">
        <f t="shared" si="3"/>
        <v>93.29</v>
      </c>
      <c r="P6" s="35">
        <f t="shared" si="3"/>
        <v>99.93</v>
      </c>
      <c r="Q6" s="35">
        <f t="shared" si="3"/>
        <v>4530</v>
      </c>
      <c r="R6" s="35">
        <f t="shared" si="3"/>
        <v>14663</v>
      </c>
      <c r="S6" s="35">
        <f t="shared" si="3"/>
        <v>53.56</v>
      </c>
      <c r="T6" s="35">
        <f t="shared" si="3"/>
        <v>273.77</v>
      </c>
      <c r="U6" s="35">
        <f t="shared" si="3"/>
        <v>14606</v>
      </c>
      <c r="V6" s="35">
        <f t="shared" si="3"/>
        <v>42.34</v>
      </c>
      <c r="W6" s="35">
        <f t="shared" si="3"/>
        <v>344.97</v>
      </c>
      <c r="X6" s="36">
        <f>IF(X7="",NA(),X7)</f>
        <v>106.6</v>
      </c>
      <c r="Y6" s="36">
        <f t="shared" ref="Y6:AG6" si="4">IF(Y7="",NA(),Y7)</f>
        <v>104.88</v>
      </c>
      <c r="Z6" s="36">
        <f t="shared" si="4"/>
        <v>98.64</v>
      </c>
      <c r="AA6" s="36">
        <f t="shared" si="4"/>
        <v>103.28</v>
      </c>
      <c r="AB6" s="36">
        <f t="shared" si="4"/>
        <v>105.23</v>
      </c>
      <c r="AC6" s="36">
        <f t="shared" si="4"/>
        <v>107.57</v>
      </c>
      <c r="AD6" s="36">
        <f t="shared" si="4"/>
        <v>106.55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9.49</v>
      </c>
      <c r="AQ6" s="36">
        <f t="shared" si="5"/>
        <v>9.35</v>
      </c>
      <c r="AR6" s="36">
        <f t="shared" si="5"/>
        <v>10.130000000000001</v>
      </c>
      <c r="AS6" s="35" t="str">
        <f>IF(AS7="","",IF(AS7="-","【-】","【"&amp;SUBSTITUTE(TEXT(AS7,"#,##0.00"),"-","△")&amp;"】"))</f>
        <v>【0.79】</v>
      </c>
      <c r="AT6" s="36">
        <f>IF(AT7="",NA(),AT7)</f>
        <v>1779.7</v>
      </c>
      <c r="AU6" s="36">
        <f t="shared" ref="AU6:BC6" si="6">IF(AU7="",NA(),AU7)</f>
        <v>2246.71</v>
      </c>
      <c r="AV6" s="36">
        <f t="shared" si="6"/>
        <v>1224.4000000000001</v>
      </c>
      <c r="AW6" s="36">
        <f t="shared" si="6"/>
        <v>1538.3</v>
      </c>
      <c r="AX6" s="36">
        <f t="shared" si="6"/>
        <v>1464.62</v>
      </c>
      <c r="AY6" s="36">
        <f t="shared" si="6"/>
        <v>915.5</v>
      </c>
      <c r="AZ6" s="36">
        <f t="shared" si="6"/>
        <v>963.24</v>
      </c>
      <c r="BA6" s="36">
        <f t="shared" si="6"/>
        <v>406.37</v>
      </c>
      <c r="BB6" s="36">
        <f t="shared" si="6"/>
        <v>398.29</v>
      </c>
      <c r="BC6" s="36">
        <f t="shared" si="6"/>
        <v>388.67</v>
      </c>
      <c r="BD6" s="35" t="str">
        <f>IF(BD7="","",IF(BD7="-","【-】","【"&amp;SUBSTITUTE(TEXT(BD7,"#,##0.00"),"-","△")&amp;"】"))</f>
        <v>【262.87】</v>
      </c>
      <c r="BE6" s="36">
        <f>IF(BE7="",NA(),BE7)</f>
        <v>33.86</v>
      </c>
      <c r="BF6" s="36">
        <f t="shared" ref="BF6:BN6" si="7">IF(BF7="",NA(),BF7)</f>
        <v>30.76</v>
      </c>
      <c r="BG6" s="36">
        <f t="shared" si="7"/>
        <v>28.66</v>
      </c>
      <c r="BH6" s="36">
        <f t="shared" si="7"/>
        <v>34.65</v>
      </c>
      <c r="BI6" s="36">
        <f t="shared" si="7"/>
        <v>35.68</v>
      </c>
      <c r="BJ6" s="36">
        <f t="shared" si="7"/>
        <v>404.78</v>
      </c>
      <c r="BK6" s="36">
        <f t="shared" si="7"/>
        <v>400.38</v>
      </c>
      <c r="BL6" s="36">
        <f t="shared" si="7"/>
        <v>442.54</v>
      </c>
      <c r="BM6" s="36">
        <f t="shared" si="7"/>
        <v>431</v>
      </c>
      <c r="BN6" s="36">
        <f t="shared" si="7"/>
        <v>422.5</v>
      </c>
      <c r="BO6" s="35" t="str">
        <f>IF(BO7="","",IF(BO7="-","【-】","【"&amp;SUBSTITUTE(TEXT(BO7,"#,##0.00"),"-","△")&amp;"】"))</f>
        <v>【270.87】</v>
      </c>
      <c r="BP6" s="36">
        <f>IF(BP7="",NA(),BP7)</f>
        <v>102.84</v>
      </c>
      <c r="BQ6" s="36">
        <f t="shared" ref="BQ6:BY6" si="8">IF(BQ7="",NA(),BQ7)</f>
        <v>100.97</v>
      </c>
      <c r="BR6" s="36">
        <f t="shared" si="8"/>
        <v>95.13</v>
      </c>
      <c r="BS6" s="36">
        <f t="shared" si="8"/>
        <v>99.33</v>
      </c>
      <c r="BT6" s="36">
        <f t="shared" si="8"/>
        <v>102.52</v>
      </c>
      <c r="BU6" s="36">
        <f t="shared" si="8"/>
        <v>98.07</v>
      </c>
      <c r="BV6" s="36">
        <f t="shared" si="8"/>
        <v>96.56</v>
      </c>
      <c r="BW6" s="36">
        <f t="shared" si="8"/>
        <v>98.6</v>
      </c>
      <c r="BX6" s="36">
        <f t="shared" si="8"/>
        <v>100.82</v>
      </c>
      <c r="BY6" s="36">
        <f t="shared" si="8"/>
        <v>101.64</v>
      </c>
      <c r="BZ6" s="35" t="str">
        <f>IF(BZ7="","",IF(BZ7="-","【-】","【"&amp;SUBSTITUTE(TEXT(BZ7,"#,##0.00"),"-","△")&amp;"】"))</f>
        <v>【105.59】</v>
      </c>
      <c r="CA6" s="36">
        <f>IF(CA7="",NA(),CA7)</f>
        <v>292.8</v>
      </c>
      <c r="CB6" s="36">
        <f t="shared" ref="CB6:CJ6" si="9">IF(CB7="",NA(),CB7)</f>
        <v>299.52</v>
      </c>
      <c r="CC6" s="36">
        <f t="shared" si="9"/>
        <v>318.10000000000002</v>
      </c>
      <c r="CD6" s="36">
        <f t="shared" si="9"/>
        <v>304.26</v>
      </c>
      <c r="CE6" s="36">
        <f t="shared" si="9"/>
        <v>296.62</v>
      </c>
      <c r="CF6" s="36">
        <f t="shared" si="9"/>
        <v>172.26</v>
      </c>
      <c r="CG6" s="36">
        <f t="shared" si="9"/>
        <v>177.14</v>
      </c>
      <c r="CH6" s="36">
        <f t="shared" si="9"/>
        <v>181.67</v>
      </c>
      <c r="CI6" s="36">
        <f t="shared" si="9"/>
        <v>179.55</v>
      </c>
      <c r="CJ6" s="36">
        <f t="shared" si="9"/>
        <v>179.16</v>
      </c>
      <c r="CK6" s="35" t="str">
        <f>IF(CK7="","",IF(CK7="-","【-】","【"&amp;SUBSTITUTE(TEXT(CK7,"#,##0.00"),"-","△")&amp;"】"))</f>
        <v>【163.27】</v>
      </c>
      <c r="CL6" s="36">
        <f>IF(CL7="",NA(),CL7)</f>
        <v>37</v>
      </c>
      <c r="CM6" s="36">
        <f t="shared" ref="CM6:CU6" si="10">IF(CM7="",NA(),CM7)</f>
        <v>34.81</v>
      </c>
      <c r="CN6" s="36">
        <f t="shared" si="10"/>
        <v>33.94</v>
      </c>
      <c r="CO6" s="36">
        <f t="shared" si="10"/>
        <v>33.67</v>
      </c>
      <c r="CP6" s="36">
        <f t="shared" si="10"/>
        <v>34.14</v>
      </c>
      <c r="CQ6" s="36">
        <f t="shared" si="10"/>
        <v>55.68</v>
      </c>
      <c r="CR6" s="36">
        <f t="shared" si="10"/>
        <v>55.64</v>
      </c>
      <c r="CS6" s="36">
        <f t="shared" si="10"/>
        <v>53.61</v>
      </c>
      <c r="CT6" s="36">
        <f t="shared" si="10"/>
        <v>53.52</v>
      </c>
      <c r="CU6" s="36">
        <f t="shared" si="10"/>
        <v>54.24</v>
      </c>
      <c r="CV6" s="35" t="str">
        <f>IF(CV7="","",IF(CV7="-","【-】","【"&amp;SUBSTITUTE(TEXT(CV7,"#,##0.00"),"-","△")&amp;"】"))</f>
        <v>【59.94】</v>
      </c>
      <c r="CW6" s="36">
        <f>IF(CW7="",NA(),CW7)</f>
        <v>83.41</v>
      </c>
      <c r="CX6" s="36">
        <f t="shared" ref="CX6:DF6" si="11">IF(CX7="",NA(),CX7)</f>
        <v>89</v>
      </c>
      <c r="CY6" s="36">
        <f t="shared" si="11"/>
        <v>88.64</v>
      </c>
      <c r="CZ6" s="36">
        <f t="shared" si="11"/>
        <v>87.42</v>
      </c>
      <c r="DA6" s="36">
        <f t="shared" si="11"/>
        <v>86.06</v>
      </c>
      <c r="DB6" s="36">
        <f t="shared" si="11"/>
        <v>83.18</v>
      </c>
      <c r="DC6" s="36">
        <f t="shared" si="11"/>
        <v>83.09</v>
      </c>
      <c r="DD6" s="36">
        <f t="shared" si="11"/>
        <v>81.31</v>
      </c>
      <c r="DE6" s="36">
        <f t="shared" si="11"/>
        <v>81.459999999999994</v>
      </c>
      <c r="DF6" s="36">
        <f t="shared" si="11"/>
        <v>81.680000000000007</v>
      </c>
      <c r="DG6" s="35" t="str">
        <f>IF(DG7="","",IF(DG7="-","【-】","【"&amp;SUBSTITUTE(TEXT(DG7,"#,##0.00"),"-","△")&amp;"】"))</f>
        <v>【90.22】</v>
      </c>
      <c r="DH6" s="36">
        <f>IF(DH7="",NA(),DH7)</f>
        <v>50.02</v>
      </c>
      <c r="DI6" s="36">
        <f t="shared" ref="DI6:DQ6" si="12">IF(DI7="",NA(),DI7)</f>
        <v>51.54</v>
      </c>
      <c r="DJ6" s="36">
        <f t="shared" si="12"/>
        <v>55.38</v>
      </c>
      <c r="DK6" s="36">
        <f t="shared" si="12"/>
        <v>56.96</v>
      </c>
      <c r="DL6" s="36">
        <f t="shared" si="12"/>
        <v>58.39</v>
      </c>
      <c r="DM6" s="36">
        <f t="shared" si="12"/>
        <v>38.07</v>
      </c>
      <c r="DN6" s="36">
        <f t="shared" si="12"/>
        <v>39.06</v>
      </c>
      <c r="DO6" s="36">
        <f t="shared" si="12"/>
        <v>46.67</v>
      </c>
      <c r="DP6" s="36">
        <f t="shared" si="12"/>
        <v>47.7</v>
      </c>
      <c r="DQ6" s="36">
        <f t="shared" si="12"/>
        <v>48.14</v>
      </c>
      <c r="DR6" s="35" t="str">
        <f>IF(DR7="","",IF(DR7="-","【-】","【"&amp;SUBSTITUTE(TEXT(DR7,"#,##0.00"),"-","△")&amp;"】"))</f>
        <v>【47.91】</v>
      </c>
      <c r="DS6" s="35">
        <f>IF(DS7="",NA(),DS7)</f>
        <v>0</v>
      </c>
      <c r="DT6" s="36">
        <f t="shared" ref="DT6:EB6" si="13">IF(DT7="",NA(),DT7)</f>
        <v>0.77</v>
      </c>
      <c r="DU6" s="36">
        <f t="shared" si="13"/>
        <v>0.92</v>
      </c>
      <c r="DV6" s="36">
        <f t="shared" si="13"/>
        <v>0.15</v>
      </c>
      <c r="DW6" s="36">
        <f t="shared" si="13"/>
        <v>2.54</v>
      </c>
      <c r="DX6" s="36">
        <f t="shared" si="13"/>
        <v>7.73</v>
      </c>
      <c r="DY6" s="36">
        <f t="shared" si="13"/>
        <v>8.8699999999999992</v>
      </c>
      <c r="DZ6" s="36">
        <f t="shared" si="13"/>
        <v>10.029999999999999</v>
      </c>
      <c r="EA6" s="36">
        <f t="shared" si="13"/>
        <v>7.26</v>
      </c>
      <c r="EB6" s="36">
        <f t="shared" si="13"/>
        <v>11.13</v>
      </c>
      <c r="EC6" s="35" t="str">
        <f>IF(EC7="","",IF(EC7="-","【-】","【"&amp;SUBSTITUTE(TEXT(EC7,"#,##0.00"),"-","△")&amp;"】"))</f>
        <v>【15.00】</v>
      </c>
      <c r="ED6" s="35">
        <f>IF(ED7="",NA(),ED7)</f>
        <v>0</v>
      </c>
      <c r="EE6" s="35">
        <f t="shared" ref="EE6:EM6" si="14">IF(EE7="",NA(),EE7)</f>
        <v>0</v>
      </c>
      <c r="EF6" s="35">
        <f t="shared" si="14"/>
        <v>0</v>
      </c>
      <c r="EG6" s="35">
        <f t="shared" si="14"/>
        <v>0</v>
      </c>
      <c r="EH6" s="36">
        <f t="shared" si="14"/>
        <v>0.03</v>
      </c>
      <c r="EI6" s="36">
        <f t="shared" si="14"/>
        <v>0.67</v>
      </c>
      <c r="EJ6" s="36">
        <f t="shared" si="14"/>
        <v>0.67</v>
      </c>
      <c r="EK6" s="36">
        <f t="shared" si="14"/>
        <v>0.68</v>
      </c>
      <c r="EL6" s="36">
        <f t="shared" si="14"/>
        <v>1.65</v>
      </c>
      <c r="EM6" s="36">
        <f t="shared" si="14"/>
        <v>0.47</v>
      </c>
      <c r="EN6" s="35" t="str">
        <f>IF(EN7="","",IF(EN7="-","【-】","【"&amp;SUBSTITUTE(TEXT(EN7,"#,##0.00"),"-","△")&amp;"】"))</f>
        <v>【0.76】</v>
      </c>
    </row>
    <row r="7" spans="1:144" s="37" customFormat="1" x14ac:dyDescent="0.15">
      <c r="A7" s="29"/>
      <c r="B7" s="38">
        <v>2016</v>
      </c>
      <c r="C7" s="38">
        <v>44016</v>
      </c>
      <c r="D7" s="38">
        <v>46</v>
      </c>
      <c r="E7" s="38">
        <v>1</v>
      </c>
      <c r="F7" s="38">
        <v>0</v>
      </c>
      <c r="G7" s="38">
        <v>1</v>
      </c>
      <c r="H7" s="38" t="s">
        <v>105</v>
      </c>
      <c r="I7" s="38" t="s">
        <v>106</v>
      </c>
      <c r="J7" s="38" t="s">
        <v>107</v>
      </c>
      <c r="K7" s="38" t="s">
        <v>108</v>
      </c>
      <c r="L7" s="38" t="s">
        <v>109</v>
      </c>
      <c r="M7" s="38"/>
      <c r="N7" s="39" t="s">
        <v>110</v>
      </c>
      <c r="O7" s="39">
        <v>93.29</v>
      </c>
      <c r="P7" s="39">
        <v>99.93</v>
      </c>
      <c r="Q7" s="39">
        <v>4530</v>
      </c>
      <c r="R7" s="39">
        <v>14663</v>
      </c>
      <c r="S7" s="39">
        <v>53.56</v>
      </c>
      <c r="T7" s="39">
        <v>273.77</v>
      </c>
      <c r="U7" s="39">
        <v>14606</v>
      </c>
      <c r="V7" s="39">
        <v>42.34</v>
      </c>
      <c r="W7" s="39">
        <v>344.97</v>
      </c>
      <c r="X7" s="39">
        <v>106.6</v>
      </c>
      <c r="Y7" s="39">
        <v>104.88</v>
      </c>
      <c r="Z7" s="39">
        <v>98.64</v>
      </c>
      <c r="AA7" s="39">
        <v>103.28</v>
      </c>
      <c r="AB7" s="39">
        <v>105.23</v>
      </c>
      <c r="AC7" s="39">
        <v>107.57</v>
      </c>
      <c r="AD7" s="39">
        <v>106.55</v>
      </c>
      <c r="AE7" s="39">
        <v>109.49</v>
      </c>
      <c r="AF7" s="39">
        <v>111.06</v>
      </c>
      <c r="AG7" s="39">
        <v>111.34</v>
      </c>
      <c r="AH7" s="39">
        <v>114.35</v>
      </c>
      <c r="AI7" s="39">
        <v>0</v>
      </c>
      <c r="AJ7" s="39">
        <v>0</v>
      </c>
      <c r="AK7" s="39">
        <v>0</v>
      </c>
      <c r="AL7" s="39">
        <v>0</v>
      </c>
      <c r="AM7" s="39">
        <v>0</v>
      </c>
      <c r="AN7" s="39">
        <v>9.34</v>
      </c>
      <c r="AO7" s="39">
        <v>9.56</v>
      </c>
      <c r="AP7" s="39">
        <v>9.49</v>
      </c>
      <c r="AQ7" s="39">
        <v>9.35</v>
      </c>
      <c r="AR7" s="39">
        <v>10.130000000000001</v>
      </c>
      <c r="AS7" s="39">
        <v>0.79</v>
      </c>
      <c r="AT7" s="39">
        <v>1779.7</v>
      </c>
      <c r="AU7" s="39">
        <v>2246.71</v>
      </c>
      <c r="AV7" s="39">
        <v>1224.4000000000001</v>
      </c>
      <c r="AW7" s="39">
        <v>1538.3</v>
      </c>
      <c r="AX7" s="39">
        <v>1464.62</v>
      </c>
      <c r="AY7" s="39">
        <v>915.5</v>
      </c>
      <c r="AZ7" s="39">
        <v>963.24</v>
      </c>
      <c r="BA7" s="39">
        <v>406.37</v>
      </c>
      <c r="BB7" s="39">
        <v>398.29</v>
      </c>
      <c r="BC7" s="39">
        <v>388.67</v>
      </c>
      <c r="BD7" s="39">
        <v>262.87</v>
      </c>
      <c r="BE7" s="39">
        <v>33.86</v>
      </c>
      <c r="BF7" s="39">
        <v>30.76</v>
      </c>
      <c r="BG7" s="39">
        <v>28.66</v>
      </c>
      <c r="BH7" s="39">
        <v>34.65</v>
      </c>
      <c r="BI7" s="39">
        <v>35.68</v>
      </c>
      <c r="BJ7" s="39">
        <v>404.78</v>
      </c>
      <c r="BK7" s="39">
        <v>400.38</v>
      </c>
      <c r="BL7" s="39">
        <v>442.54</v>
      </c>
      <c r="BM7" s="39">
        <v>431</v>
      </c>
      <c r="BN7" s="39">
        <v>422.5</v>
      </c>
      <c r="BO7" s="39">
        <v>270.87</v>
      </c>
      <c r="BP7" s="39">
        <v>102.84</v>
      </c>
      <c r="BQ7" s="39">
        <v>100.97</v>
      </c>
      <c r="BR7" s="39">
        <v>95.13</v>
      </c>
      <c r="BS7" s="39">
        <v>99.33</v>
      </c>
      <c r="BT7" s="39">
        <v>102.52</v>
      </c>
      <c r="BU7" s="39">
        <v>98.07</v>
      </c>
      <c r="BV7" s="39">
        <v>96.56</v>
      </c>
      <c r="BW7" s="39">
        <v>98.6</v>
      </c>
      <c r="BX7" s="39">
        <v>100.82</v>
      </c>
      <c r="BY7" s="39">
        <v>101.64</v>
      </c>
      <c r="BZ7" s="39">
        <v>105.59</v>
      </c>
      <c r="CA7" s="39">
        <v>292.8</v>
      </c>
      <c r="CB7" s="39">
        <v>299.52</v>
      </c>
      <c r="CC7" s="39">
        <v>318.10000000000002</v>
      </c>
      <c r="CD7" s="39">
        <v>304.26</v>
      </c>
      <c r="CE7" s="39">
        <v>296.62</v>
      </c>
      <c r="CF7" s="39">
        <v>172.26</v>
      </c>
      <c r="CG7" s="39">
        <v>177.14</v>
      </c>
      <c r="CH7" s="39">
        <v>181.67</v>
      </c>
      <c r="CI7" s="39">
        <v>179.55</v>
      </c>
      <c r="CJ7" s="39">
        <v>179.16</v>
      </c>
      <c r="CK7" s="39">
        <v>163.27000000000001</v>
      </c>
      <c r="CL7" s="39">
        <v>37</v>
      </c>
      <c r="CM7" s="39">
        <v>34.81</v>
      </c>
      <c r="CN7" s="39">
        <v>33.94</v>
      </c>
      <c r="CO7" s="39">
        <v>33.67</v>
      </c>
      <c r="CP7" s="39">
        <v>34.14</v>
      </c>
      <c r="CQ7" s="39">
        <v>55.68</v>
      </c>
      <c r="CR7" s="39">
        <v>55.64</v>
      </c>
      <c r="CS7" s="39">
        <v>53.61</v>
      </c>
      <c r="CT7" s="39">
        <v>53.52</v>
      </c>
      <c r="CU7" s="39">
        <v>54.24</v>
      </c>
      <c r="CV7" s="39">
        <v>59.94</v>
      </c>
      <c r="CW7" s="39">
        <v>83.41</v>
      </c>
      <c r="CX7" s="39">
        <v>89</v>
      </c>
      <c r="CY7" s="39">
        <v>88.64</v>
      </c>
      <c r="CZ7" s="39">
        <v>87.42</v>
      </c>
      <c r="DA7" s="39">
        <v>86.06</v>
      </c>
      <c r="DB7" s="39">
        <v>83.18</v>
      </c>
      <c r="DC7" s="39">
        <v>83.09</v>
      </c>
      <c r="DD7" s="39">
        <v>81.31</v>
      </c>
      <c r="DE7" s="39">
        <v>81.459999999999994</v>
      </c>
      <c r="DF7" s="39">
        <v>81.680000000000007</v>
      </c>
      <c r="DG7" s="39">
        <v>90.22</v>
      </c>
      <c r="DH7" s="39">
        <v>50.02</v>
      </c>
      <c r="DI7" s="39">
        <v>51.54</v>
      </c>
      <c r="DJ7" s="39">
        <v>55.38</v>
      </c>
      <c r="DK7" s="39">
        <v>56.96</v>
      </c>
      <c r="DL7" s="39">
        <v>58.39</v>
      </c>
      <c r="DM7" s="39">
        <v>38.07</v>
      </c>
      <c r="DN7" s="39">
        <v>39.06</v>
      </c>
      <c r="DO7" s="39">
        <v>46.67</v>
      </c>
      <c r="DP7" s="39">
        <v>47.7</v>
      </c>
      <c r="DQ7" s="39">
        <v>48.14</v>
      </c>
      <c r="DR7" s="39">
        <v>47.91</v>
      </c>
      <c r="DS7" s="39">
        <v>0</v>
      </c>
      <c r="DT7" s="39">
        <v>0.77</v>
      </c>
      <c r="DU7" s="39">
        <v>0.92</v>
      </c>
      <c r="DV7" s="39">
        <v>0.15</v>
      </c>
      <c r="DW7" s="39">
        <v>2.54</v>
      </c>
      <c r="DX7" s="39">
        <v>7.73</v>
      </c>
      <c r="DY7" s="39">
        <v>8.8699999999999992</v>
      </c>
      <c r="DZ7" s="39">
        <v>10.029999999999999</v>
      </c>
      <c r="EA7" s="39">
        <v>7.26</v>
      </c>
      <c r="EB7" s="39">
        <v>11.13</v>
      </c>
      <c r="EC7" s="39">
        <v>15</v>
      </c>
      <c r="ED7" s="39">
        <v>0</v>
      </c>
      <c r="EE7" s="39">
        <v>0</v>
      </c>
      <c r="EF7" s="39">
        <v>0</v>
      </c>
      <c r="EG7" s="39">
        <v>0</v>
      </c>
      <c r="EH7" s="39">
        <v>0.03</v>
      </c>
      <c r="EI7" s="39">
        <v>0.67</v>
      </c>
      <c r="EJ7" s="39">
        <v>0.67</v>
      </c>
      <c r="EK7" s="39">
        <v>0.68</v>
      </c>
      <c r="EL7" s="39">
        <v>1.65</v>
      </c>
      <c r="EM7" s="39">
        <v>0.47</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2018-02-09T00:40:00Z</cp:lastPrinted>
  <dcterms:created xsi:type="dcterms:W3CDTF">2017-12-25T01:21:51Z</dcterms:created>
  <dcterms:modified xsi:type="dcterms:W3CDTF">2018-02-09T00:42:34Z</dcterms:modified>
  <cp:category/>
</cp:coreProperties>
</file>