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bookViews>
    <workbookView xWindow="-120" yWindow="-120" windowWidth="20736" windowHeight="1116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'03建設工事'!$B$1:$R$278</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52511" calcMode="manual"/>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3" i="5"/>
  <c r="C14" i="5"/>
  <c r="C15" i="5"/>
  <c r="C16" i="5"/>
  <c r="C17" i="5"/>
  <c r="C6" i="5"/>
  <c r="I29" i="4" l="1"/>
  <c r="I48" i="4"/>
  <c r="M102"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6" i="7"/>
  <c r="B156"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6" i="7" l="1"/>
  <c r="C241"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4" i="7"/>
  <c r="I213" i="7"/>
  <c r="P186" i="7"/>
  <c r="C82" i="7"/>
  <c r="R145"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4"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5" i="7"/>
  <c r="J202" i="9"/>
  <c r="AB258" i="8"/>
  <c r="P127" i="8"/>
  <c r="Q342" i="8" s="1"/>
  <c r="I194" i="7"/>
  <c r="G140" i="9"/>
  <c r="D11" i="9"/>
  <c r="G93" i="7"/>
  <c r="G273" i="7" s="1"/>
  <c r="D17" i="7"/>
  <c r="I16" i="8"/>
  <c r="J204" i="9"/>
  <c r="G143" i="9"/>
  <c r="M18" i="8"/>
  <c r="P130" i="8"/>
  <c r="F19" i="7"/>
  <c r="F13" i="9"/>
  <c r="AB260" i="8"/>
  <c r="I196" i="7"/>
  <c r="G96" i="7"/>
  <c r="G274" i="7" s="1"/>
  <c r="I13" i="9"/>
  <c r="AC129" i="8"/>
  <c r="W18" i="8"/>
  <c r="J142" i="9"/>
  <c r="J95" i="7"/>
  <c r="I19" i="7"/>
  <c r="N161" i="9"/>
  <c r="G147" i="9"/>
  <c r="I25" i="8"/>
  <c r="AO217" i="8"/>
  <c r="N155" i="7"/>
  <c r="D26" i="7"/>
  <c r="D20" i="9"/>
  <c r="P134" i="8"/>
  <c r="G100" i="7"/>
  <c r="G162" i="9"/>
  <c r="N15" i="9"/>
  <c r="AB268" i="8"/>
  <c r="I203" i="7"/>
  <c r="G156" i="7"/>
  <c r="J212" i="9"/>
  <c r="N218" i="8"/>
  <c r="AP20" i="8"/>
  <c r="N21" i="7"/>
  <c r="Q14" i="9"/>
  <c r="AZ19" i="8"/>
  <c r="Q20" i="7"/>
  <c r="M19" i="9"/>
  <c r="AO218" i="8"/>
  <c r="N156" i="7"/>
  <c r="J219" i="9"/>
  <c r="AB275" i="8"/>
  <c r="I211" i="7"/>
  <c r="N162" i="9"/>
  <c r="AL24" i="8"/>
  <c r="M25" i="7"/>
  <c r="U33" i="8"/>
  <c r="F33" i="7"/>
  <c r="H35" i="9"/>
  <c r="G151" i="9"/>
  <c r="P138" i="8"/>
  <c r="G104" i="7"/>
  <c r="N152" i="9"/>
  <c r="Q35" i="9"/>
  <c r="AM139" i="8"/>
  <c r="M106"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1" i="7"/>
  <c r="G154" i="7"/>
  <c r="G134" i="9"/>
  <c r="F15" i="9"/>
  <c r="G87" i="7"/>
  <c r="F21" i="7"/>
  <c r="G160" i="9"/>
  <c r="M20" i="8"/>
  <c r="H160" i="9"/>
  <c r="S216" i="8"/>
  <c r="I21" i="8" s="1"/>
  <c r="P124" i="8"/>
  <c r="G90" i="7"/>
  <c r="D22" i="7"/>
  <c r="G137" i="9"/>
  <c r="H154" i="7"/>
  <c r="M137" i="9"/>
  <c r="I22" i="8"/>
  <c r="H155" i="7"/>
  <c r="H161" i="9"/>
  <c r="S217" i="8"/>
  <c r="D23" i="7"/>
  <c r="D17" i="9"/>
  <c r="AQ124" i="8"/>
  <c r="L90" i="7"/>
  <c r="G139" i="9"/>
  <c r="I15" i="8"/>
  <c r="D16" i="7"/>
  <c r="D10" i="9"/>
  <c r="P126" i="8"/>
  <c r="G92" i="7"/>
  <c r="J143" i="9"/>
  <c r="AC130" i="8"/>
  <c r="W19" i="8"/>
  <c r="I14" i="9"/>
  <c r="J96" i="7"/>
  <c r="J206" i="9"/>
  <c r="AB262" i="8"/>
  <c r="AO216" i="8"/>
  <c r="P132" i="8"/>
  <c r="I198" i="7"/>
  <c r="N154" i="7"/>
  <c r="N160" i="9"/>
  <c r="D19" i="9"/>
  <c r="G98" i="7"/>
  <c r="D25" i="7"/>
  <c r="G145" i="9"/>
  <c r="I24" i="8"/>
  <c r="M98" i="7"/>
  <c r="N145" i="9"/>
  <c r="P136" i="8"/>
  <c r="G149" i="9"/>
  <c r="D21" i="9"/>
  <c r="I26" i="8"/>
  <c r="G102" i="7"/>
  <c r="D27" i="7"/>
  <c r="S218" i="8"/>
  <c r="H156" i="7"/>
  <c r="I204" i="7" s="1"/>
  <c r="H162" i="9"/>
  <c r="J213" i="9" s="1"/>
  <c r="M16" i="9" s="1"/>
  <c r="M22" i="7"/>
  <c r="J214" i="9"/>
  <c r="H163" i="9"/>
  <c r="M17" i="9"/>
  <c r="AB270" i="8"/>
  <c r="AL22" i="8"/>
  <c r="I205" i="7"/>
  <c r="S219" i="8"/>
  <c r="H157" i="7"/>
  <c r="M23" i="7"/>
  <c r="C2" i="14"/>
  <c r="J215" i="9"/>
  <c r="M11" i="9"/>
  <c r="AL16" i="8"/>
  <c r="AB271" i="8"/>
  <c r="I207" i="7"/>
  <c r="M17" i="7"/>
  <c r="J217" i="9"/>
  <c r="AB273" i="8"/>
  <c r="AP18" i="8"/>
  <c r="I209" i="7"/>
  <c r="N13" i="9"/>
  <c r="N19" i="7"/>
  <c r="Q13" i="9"/>
  <c r="AZ18" i="8"/>
  <c r="Q19" i="7"/>
  <c r="N163" i="9"/>
  <c r="M20" i="9"/>
  <c r="AL25" i="8"/>
  <c r="AO219" i="8"/>
  <c r="N157" i="7"/>
  <c r="M26" i="7"/>
  <c r="M21" i="9"/>
  <c r="AL26" i="8"/>
  <c r="M27" i="7"/>
  <c r="K35" i="9"/>
  <c r="P139" i="8"/>
  <c r="AH33" i="8"/>
  <c r="G105" i="7"/>
  <c r="G152" i="9"/>
  <c r="I33" i="7"/>
  <c r="AM137" i="8"/>
  <c r="AR33" i="8"/>
  <c r="M105"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6" i="7"/>
  <c r="I192" i="7"/>
  <c r="Q312" i="8"/>
  <c r="Q340" i="8"/>
  <c r="G89" i="7"/>
  <c r="E6" i="24"/>
  <c r="J278" i="9"/>
  <c r="J200" i="9"/>
  <c r="NM6" i="24"/>
  <c r="NR6" i="24"/>
  <c r="G271" i="7"/>
  <c r="J280" i="9"/>
  <c r="J256" i="9"/>
  <c r="J282" i="9"/>
  <c r="J258" i="9"/>
  <c r="G250" i="7"/>
  <c r="G275" i="7"/>
  <c r="J281" i="9"/>
  <c r="J257" i="9"/>
  <c r="P123" i="8"/>
  <c r="F5" i="24"/>
  <c r="G249" i="7"/>
  <c r="Q315" i="8"/>
  <c r="Q343" i="8"/>
  <c r="Q316" i="8"/>
  <c r="Q344" i="8"/>
  <c r="J26" i="9"/>
  <c r="C154" i="7"/>
  <c r="P154" i="7"/>
  <c r="C156" i="7"/>
  <c r="P156" i="7"/>
  <c r="N25" i="9"/>
  <c r="AB269" i="8"/>
  <c r="AL21" i="8"/>
  <c r="D16" i="9"/>
  <c r="R150" i="7"/>
  <c r="R37" i="7"/>
  <c r="R1" i="7"/>
  <c r="G248" i="7"/>
  <c r="R78" i="9"/>
  <c r="R40" i="9"/>
  <c r="R1" i="9"/>
  <c r="R157" i="9"/>
  <c r="Q314" i="8"/>
  <c r="BG1" i="8"/>
  <c r="BG69" i="8"/>
  <c r="BH37" i="8"/>
  <c r="BH143" i="8"/>
  <c r="BG213" i="8"/>
  <c r="BG164" i="8"/>
  <c r="AZ189"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D158"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D164"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<sst xmlns="http://schemas.openxmlformats.org/spreadsheetml/2006/main" count="4379" uniqueCount="2520">
  <si>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</si>
  <si>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</si>
  <si>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</si>
  <si>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</si>
  <si>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</si>
  <si>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</si>
  <si>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</si>
  <si>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</si>
  <si>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</si>
  <si>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</si>
  <si>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</si>
  <si>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</si>
  <si>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</si>
  <si>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</si>
  <si>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</si>
  <si>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</si>
  <si>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</si>
  <si>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</si>
  <si>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</si>
  <si>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</si>
  <si>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</si>
  <si>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</si>
  <si>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</si>
  <si>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</si>
  <si>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</si>
  <si>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</si>
  <si>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</si>
  <si>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</si>
  <si>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</si>
  <si>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</si>
  <si>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</si>
  <si>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</si>
  <si>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</si>
  <si>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</si>
  <si>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</si>
  <si>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</si>
  <si>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</si>
  <si>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</si>
  <si>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</si>
  <si>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</si>
  <si>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</si>
  <si>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</si>
  <si>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</si>
  <si>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</si>
  <si>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</si>
  <si>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</si>
  <si>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</si>
  <si>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</si>
  <si>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</si>
  <si>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</si>
  <si>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</si>
  <si>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</si>
  <si>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</si>
  <si>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</si>
  <si>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</si>
  <si>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</si>
  <si>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</si>
  <si>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</si>
  <si>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</si>
  <si>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</si>
  <si>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</si>
  <si>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</si>
  <si>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</si>
  <si>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</si>
  <si>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</si>
  <si>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</si>
  <si>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</si>
  <si>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</si>
  <si>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</si>
  <si>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</si>
  <si>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</si>
  <si>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</si>
  <si>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</si>
  <si>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</si>
  <si>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</si>
  <si>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</si>
  <si>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</si>
  <si>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</si>
  <si>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</si>
  <si>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</si>
  <si>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</si>
  <si>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</si>
  <si>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</si>
  <si>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</si>
  <si>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</si>
  <si>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</si>
  <si>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</si>
  <si>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</si>
  <si>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</si>
  <si>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</si>
  <si>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</si>
  <si>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</si>
  <si>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</si>
  <si>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</si>
  <si>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</si>
  <si>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</si>
  <si>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</si>
  <si>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</si>
  <si>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</si>
  <si>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</si>
  <si>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</si>
  <si>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</si>
  <si>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</si>
  <si>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</si>
  <si>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</si>
  <si>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</si>
  <si>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</si>
  <si>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</si>
  <si>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</si>
  <si>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</si>
  <si>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</si>
  <si>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</si>
  <si>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</si>
  <si>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</si>
  <si>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</si>
  <si>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</si>
  <si>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</si>
  <si>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</si>
  <si>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</si>
  <si>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</si>
  <si>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</si>
  <si>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</si>
  <si>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</si>
  <si>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</si>
  <si>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</si>
  <si>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</si>
  <si>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</si>
  <si>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</si>
  <si>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</si>
  <si>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</si>
  <si>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</si>
  <si>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</si>
  <si>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</si>
  <si>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</si>
  <si>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</si>
  <si>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</si>
  <si>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</si>
  <si>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</si>
  <si>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</si>
  <si>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</si>
  <si>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</si>
  <si>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</si>
  <si>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</si>
  <si>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</si>
  <si>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</si>
  <si>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</si>
  <si>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</si>
  <si>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</si>
  <si>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</si>
  <si>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</si>
  <si>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</si>
  <si>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</si>
  <si>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</si>
  <si>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</si>
  <si>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</si>
  <si>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</si>
  <si>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</si>
  <si>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</si>
  <si>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</si>
  <si>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</si>
  <si>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</si>
  <si>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</si>
  <si>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</si>
  <si>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</si>
  <si>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</si>
  <si>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</si>
  <si>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</si>
  <si>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</si>
  <si>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</si>
  <si>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</si>
  <si>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</si>
  <si>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</si>
  <si>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</si>
  <si>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</si>
  <si>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</si>
  <si>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</si>
  <si>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</si>
  <si>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</si>
  <si>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</si>
  <si>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</si>
  <si>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</si>
  <si>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</si>
  <si>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</si>
  <si>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</si>
  <si>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</si>
  <si>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</si>
  <si>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</si>
  <si>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</si>
  <si>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</si>
  <si>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</si>
  <si>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</si>
  <si>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</si>
  <si>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</si>
  <si>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</si>
  <si>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</si>
  <si>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</si>
  <si>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</si>
  <si>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</si>
  <si>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</si>
  <si>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</si>
  <si>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</si>
  <si>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</si>
  <si>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</si>
  <si>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</si>
  <si>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</si>
  <si>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</si>
  <si>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</si>
  <si>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</si>
  <si>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</si>
  <si>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</si>
  <si>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</si>
  <si>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</si>
  <si>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</si>
  <si>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</si>
  <si>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</si>
  <si>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</si>
  <si>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</si>
  <si>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</si>
  <si>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</si>
  <si>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</si>
  <si>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</si>
  <si>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</si>
  <si>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</si>
  <si>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</si>
  <si>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</si>
  <si>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</si>
  <si>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</si>
  <si>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</si>
  <si>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</si>
  <si>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</si>
  <si>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</si>
  <si>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</si>
  <si>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</si>
  <si>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</si>
  <si>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</si>
  <si>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</si>
  <si>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</si>
  <si>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</si>
  <si>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</si>
  <si>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</si>
  <si>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</si>
  <si>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</si>
  <si>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</si>
  <si>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</si>
  <si>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</si>
  <si>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</si>
  <si>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</si>
  <si>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</si>
  <si>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</si>
  <si>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</si>
  <si>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</si>
  <si>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</si>
  <si>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</si>
  <si>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</si>
  <si>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</si>
  <si>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</si>
  <si>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</si>
  <si>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</si>
  <si>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</si>
  <si>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</si>
  <si>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</si>
  <si>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</si>
  <si>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</si>
  <si>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</si>
  <si>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</si>
  <si>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</si>
  <si>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</si>
  <si>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</si>
  <si>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</si>
  <si>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</si>
  <si>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</si>
  <si>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</si>
  <si>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</si>
  <si>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</si>
  <si>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</si>
  <si>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</si>
  <si>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</si>
  <si>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</si>
  <si>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</si>
  <si>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</si>
  <si>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</si>
  <si>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</si>
  <si>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</si>
  <si>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</si>
  <si>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</si>
  <si>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</si>
  <si>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</si>
  <si>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</si>
  <si>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</si>
  <si>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</si>
  <si>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</si>
  <si>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</si>
  <si>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</si>
  <si>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</si>
  <si>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</si>
  <si>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</si>
  <si>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</si>
  <si>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</si>
  <si>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</si>
  <si>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</si>
  <si>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</si>
  <si>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</si>
  <si>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</si>
  <si>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</si>
  <si>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</si>
  <si>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</si>
  <si>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</si>
  <si>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</si>
  <si>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</si>
  <si>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</si>
  <si>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</si>
  <si>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</si>
  <si>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</si>
  <si>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</si>
  <si>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</si>
  <si>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</si>
  <si>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</si>
  <si>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</si>
  <si>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</si>
  <si>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</si>
  <si>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</si>
  <si>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</si>
  <si>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</si>
  <si>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</si>
  <si>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</si>
  <si>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</si>
  <si>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</si>
  <si>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</si>
  <si>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</si>
  <si>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</si>
  <si>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</si>
  <si>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</si>
  <si>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</si>
  <si>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</si>
  <si>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</si>
  <si>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</si>
  <si>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</si>
  <si>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</si>
  <si>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</si>
  <si>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</si>
  <si>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</si>
  <si>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</si>
  <si>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</si>
  <si>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</si>
  <si>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</si>
  <si>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</si>
  <si>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</si>
  <si>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</si>
  <si>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</si>
  <si>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</si>
  <si>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</si>
  <si>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</si>
  <si>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</si>
  <si>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</si>
  <si>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</si>
  <si>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</si>
  <si>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</si>
  <si>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</si>
  <si>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</si>
  <si>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</si>
  <si>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</si>
  <si>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</si>
  <si>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</si>
  <si>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</si>
  <si>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</si>
  <si>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</si>
  <si>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</si>
  <si>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</si>
  <si>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</si>
  <si>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</si>
  <si>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</si>
  <si>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</si>
  <si>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</si>
  <si>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</si>
  <si>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</si>
  <si>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</si>
  <si>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</si>
  <si>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</si>
  <si>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</si>
  <si>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</si>
  <si>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</si>
  <si>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</si>
  <si>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</si>
  <si>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</si>
  <si>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</si>
  <si>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</si>
  <si>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</si>
  <si>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</si>
  <si>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</si>
  <si>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</si>
  <si>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</si>
  <si>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</si>
  <si>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</si>
  <si>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</si>
  <si>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</si>
  <si>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</si>
  <si>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</si>
  <si>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</si>
  <si>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</si>
  <si>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</si>
  <si>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</si>
  <si>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</si>
  <si>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</si>
  <si>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</si>
  <si>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</si>
  <si>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</si>
  <si>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</si>
  <si>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</si>
  <si>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</si>
  <si>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</si>
  <si>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</si>
  <si>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</si>
  <si>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</si>
  <si>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</si>
  <si>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</si>
  <si>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</si>
  <si>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</si>
  <si>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</si>
  <si>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</si>
  <si>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</si>
  <si>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</si>
  <si>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</si>
  <si>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</si>
  <si>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</si>
  <si>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</si>
  <si>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</si>
  <si>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</si>
  <si>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</si>
  <si>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</si>
  <si>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</si>
  <si>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</si>
  <si>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</si>
  <si>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</si>
  <si>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</si>
  <si>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</si>
  <si>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</si>
  <si>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</si>
  <si>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</si>
  <si>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</si>
  <si>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</si>
  <si>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</si>
  <si>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</si>
  <si>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</si>
  <si>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</si>
  <si>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</si>
  <si>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</si>
  <si>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</si>
  <si>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</si>
  <si>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</si>
  <si>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</si>
  <si>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</si>
  <si>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</si>
  <si>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</si>
  <si>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</si>
  <si>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</si>
  <si>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</si>
  <si>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</si>
  <si>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</si>
  <si>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</si>
  <si>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</si>
  <si>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</si>
  <si>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</si>
  <si>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</si>
  <si>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</si>
  <si>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</si>
  <si>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</si>
  <si>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</si>
  <si>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</si>
  <si>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</si>
  <si>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</si>
  <si>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</si>
  <si>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</si>
  <si>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</si>
  <si>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</si>
  <si>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</si>
  <si>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</si>
  <si>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</si>
  <si>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</si>
  <si>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</si>
  <si>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</si>
  <si>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</si>
  <si>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</si>
  <si>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</si>
  <si>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</si>
  <si>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</si>
  <si>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</si>
  <si>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</si>
  <si>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</si>
  <si>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</si>
  <si>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</si>
  <si>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</si>
  <si>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</si>
  <si>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</si>
  <si>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</si>
  <si>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</si>
  <si>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</si>
  <si>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</si>
  <si>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</si>
  <si>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</si>
  <si>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</si>
  <si>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</si>
  <si>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</si>
  <si>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</si>
  <si>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</si>
  <si>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</si>
  <si>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</si>
  <si>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</si>
  <si>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</si>
  <si>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</si>
  <si>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</si>
  <si>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</si>
  <si>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</si>
  <si>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</si>
  <si>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</si>
  <si>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</si>
  <si>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</si>
  <si>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</si>
  <si>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</si>
  <si>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</si>
  <si>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</si>
  <si>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</si>
  <si>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</si>
  <si>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</si>
  <si>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</si>
  <si>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</si>
  <si>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</si>
  <si>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</si>
  <si>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</si>
  <si>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</si>
  <si>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</si>
  <si>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</si>
  <si>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</si>
  <si>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</si>
  <si>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</si>
  <si>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</si>
  <si>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</si>
  <si>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</si>
  <si>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</si>
  <si>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</si>
  <si>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</si>
  <si>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</si>
  <si>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</si>
  <si>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</si>
  <si>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</si>
  <si>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</si>
  <si>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</si>
  <si>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</si>
  <si>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</si>
  <si>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</si>
  <si>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</si>
  <si>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</si>
  <si>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</si>
  <si>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</si>
  <si>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</si>
  <si>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</si>
  <si>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</si>
  <si>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</si>
  <si>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</si>
  <si>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</si>
  <si>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</si>
  <si>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</si>
  <si>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</si>
  <si>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</si>
  <si>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</si>
  <si>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</si>
  <si>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</si>
  <si>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</si>
  <si>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</si>
  <si>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</si>
  <si>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</si>
  <si>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</si>
  <si>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</si>
  <si>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</si>
  <si>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</si>
  <si>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</si>
  <si>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</si>
  <si>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</si>
  <si>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</si>
  <si>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</si>
  <si>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</si>
  <si>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</si>
  <si>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</si>
  <si>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</si>
  <si>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</si>
  <si>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</si>
  <si>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</si>
  <si>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</si>
  <si>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</si>
  <si>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</si>
  <si>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</si>
  <si>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</si>
  <si>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</si>
  <si>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</si>
  <si>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</si>
  <si>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</si>
  <si>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</si>
  <si>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</si>
  <si>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</si>
  <si>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</si>
  <si>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</si>
  <si>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</si>
  <si>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</si>
  <si>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</si>
  <si>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</si>
  <si>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</si>
  <si>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</si>
  <si>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</si>
  <si>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</si>
  <si>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</si>
  <si>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</si>
  <si>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</si>
  <si>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</si>
  <si>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</si>
  <si>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</si>
  <si>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</si>
  <si>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</si>
  <si>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</si>
  <si>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</si>
  <si>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</si>
  <si>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</si>
  <si>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</si>
  <si>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</si>
  <si>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</si>
  <si>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</si>
  <si>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</si>
  <si>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</si>
  <si>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</si>
  <si>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</si>
  <si>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</si>
  <si>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</si>
  <si>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</si>
  <si>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</si>
  <si>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</si>
  <si>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</si>
  <si>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</si>
  <si>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</si>
  <si>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</si>
  <si>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</si>
  <si>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</si>
  <si>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</si>
  <si>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</si>
  <si>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</si>
  <si>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</si>
  <si>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</si>
  <si>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</si>
  <si>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</si>
  <si>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</si>
  <si>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</si>
  <si>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</si>
  <si>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</si>
  <si>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</si>
  <si>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</si>
  <si>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</si>
  <si>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</si>
  <si>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</si>
  <si>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</si>
  <si>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</si>
  <si>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</si>
  <si>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</si>
  <si>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</si>
  <si>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</si>
  <si>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</si>
  <si>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</si>
  <si>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</si>
  <si>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</si>
  <si>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</si>
  <si>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</si>
  <si>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</si>
  <si>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</si>
  <si>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</si>
  <si>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</si>
  <si>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</si>
  <si>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</si>
  <si>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</si>
  <si>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</si>
  <si>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</si>
  <si>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</si>
  <si>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</si>
  <si>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</si>
  <si>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</si>
  <si>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</si>
  <si>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</si>
  <si>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</si>
  <si>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</si>
  <si>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</si>
  <si>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</si>
  <si>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</si>
  <si>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</si>
  <si>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</si>
  <si>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</si>
  <si>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</si>
  <si>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</si>
  <si>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</si>
  <si>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</si>
  <si>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</si>
  <si>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</si>
  <si>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</si>
  <si>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</si>
  <si>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</si>
  <si>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</si>
  <si>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</si>
  <si>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</si>
  <si>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</si>
  <si>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</si>
  <si>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</si>
  <si>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</si>
  <si>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</si>
  <si>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</si>
  <si>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</si>
  <si>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</si>
  <si>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</si>
  <si>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</si>
  <si>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</si>
  <si>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</si>
  <si>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</si>
  <si>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</si>
  <si>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</si>
  <si>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</si>
  <si>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</si>
  <si>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</si>
  <si>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</si>
  <si>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</si>
  <si>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</si>
  <si>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</si>
  <si>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</si>
  <si>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</si>
  <si>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</si>
  <si>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</si>
  <si>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</si>
  <si>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</si>
  <si>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</si>
  <si>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</si>
  <si>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</si>
  <si>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</si>
  <si>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</si>
  <si>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</si>
  <si>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</si>
  <si>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</si>
  <si>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</si>
  <si>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</si>
  <si>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</si>
  <si>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</si>
  <si>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</si>
  <si>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</si>
  <si>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</si>
  <si>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</si>
  <si>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</si>
  <si>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</si>
  <si>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</si>
  <si>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</si>
  <si>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</si>
  <si>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</si>
  <si>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</si>
  <si>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</si>
  <si>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</si>
  <si>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</si>
  <si>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</si>
  <si>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</si>
  <si>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</si>
  <si>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</si>
  <si>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</si>
  <si>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</si>
  <si>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</si>
  <si>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</si>
  <si>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</si>
  <si>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</si>
  <si>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</si>
  <si>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</si>
  <si>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</si>
  <si>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</si>
  <si>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</si>
  <si>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</si>
  <si>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</si>
  <si>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</si>
  <si>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</si>
  <si>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</si>
  <si>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</si>
  <si>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</si>
  <si>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</si>
  <si>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</si>
  <si>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</si>
  <si>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</si>
  <si>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</si>
  <si>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</si>
  <si>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</si>
  <si>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</si>
  <si>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</si>
  <si>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</si>
  <si>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</si>
  <si>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</si>
  <si>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</si>
  <si>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</si>
  <si>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</si>
  <si>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</si>
  <si>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</si>
  <si>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</si>
  <si>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</si>
  <si>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</si>
  <si>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</si>
  <si>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</si>
  <si>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</si>
  <si>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</si>
  <si>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</si>
  <si>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</si>
  <si>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</si>
  <si>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</si>
  <si>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</si>
  <si>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</si>
  <si>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</si>
  <si>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</si>
  <si>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</si>
  <si>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</si>
  <si>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</si>
  <si>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</si>
  <si>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</si>
  <si>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</si>
  <si>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</si>
  <si>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</si>
  <si>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</si>
  <si>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</si>
  <si>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</si>
  <si>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</si>
  <si>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</si>
  <si>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</si>
  <si>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</si>
  <si>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</si>
  <si>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</si>
  <si>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</si>
  <si>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</si>
  <si>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</si>
  <si>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</si>
  <si>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</si>
  <si>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</si>
  <si>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</si>
  <si>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</si>
  <si>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</si>
  <si>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</si>
  <si>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</si>
  <si>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</si>
  <si>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</si>
  <si>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</si>
  <si>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</si>
  <si>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</si>
  <si>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</si>
  <si>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</si>
  <si>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</si>
  <si>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</si>
  <si>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</si>
  <si>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</si>
  <si>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</si>
  <si>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</si>
  <si>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</si>
  <si>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</si>
  <si>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</si>
  <si>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</si>
  <si>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</si>
  <si>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</si>
  <si>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</si>
  <si>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</si>
  <si>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</si>
  <si>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</si>
  <si>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</si>
  <si>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</si>
  <si>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</si>
  <si>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</si>
  <si>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</si>
  <si>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</si>
  <si>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</si>
  <si>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</si>
  <si>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</si>
  <si>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</si>
  <si>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</si>
  <si>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</si>
  <si>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</si>
  <si>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</si>
  <si>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</si>
  <si>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</si>
  <si>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</si>
  <si>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</si>
  <si>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</si>
  <si>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</si>
  <si>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7"/>
  </si>
  <si>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</si>
  <si>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</si>
  <si>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</si>
  <si>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</si>
  <si>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</si>
  <si>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</si>
  <si>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</si>
  <si>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</si>
  <si>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</si>
  <si>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</si>
  <si>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</si>
  <si>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</si>
  <si>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</si>
  <si>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</si>
  <si>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</si>
  <si>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</si>
  <si>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</si>
  <si>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</si>
  <si>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</si>
  <si>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</si>
  <si>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</si>
  <si>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</si>
  <si>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</si>
  <si>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</si>
  <si>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</si>
  <si>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</si>
  <si>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</si>
  <si>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</si>
  <si>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</si>
  <si>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</si>
  <si>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</si>
  <si>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</si>
  <si>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</si>
  <si>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</si>
  <si>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</si>
  <si>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</si>
  <si>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</si>
  <si>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</si>
  <si>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</si>
  <si>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</si>
  <si>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</si>
  <si>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</si>
  <si>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</si>
  <si>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</si>
  <si>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</si>
  <si>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</si>
  <si>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</si>
  <si>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</si>
  <si>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</si>
  <si>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</si>
  <si>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</si>
  <si>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</si>
  <si>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</si>
  <si>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</si>
  <si>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</si>
  <si>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</si>
  <si>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</si>
  <si>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</si>
  <si>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</si>
  <si>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</si>
  <si>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</si>
  <si>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</si>
  <si>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</si>
  <si>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</si>
  <si>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</si>
  <si>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</si>
  <si>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</si>
  <si>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</si>
  <si>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</si>
  <si>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</si>
  <si>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</si>
  <si>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</si>
  <si>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</si>
  <si>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</si>
  <si>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</si>
  <si>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</si>
  <si>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</si>
  <si>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</si>
  <si>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</si>
  <si>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</si>
  <si>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</si>
  <si>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</si>
  <si>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</si>
  <si>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</si>
  <si>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</si>
  <si>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</si>
  <si>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</si>
  <si>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</si>
  <si>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</si>
  <si>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</si>
  <si>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</si>
  <si>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</si>
  <si>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</si>
  <si>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</si>
  <si>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</si>
  <si>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</si>
  <si>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</si>
  <si>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</si>
  <si>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</si>
  <si>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</si>
  <si>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</si>
  <si>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</si>
  <si>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</si>
  <si>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</si>
  <si>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</si>
  <si>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7"/>
  </si>
  <si>
    <t>１、</t>
    <phoneticPr fontId="27"/>
  </si>
  <si>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7"/>
  </si>
  <si>
    <t>２、</t>
    <phoneticPr fontId="27"/>
  </si>
  <si>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7"/>
  </si>
  <si>
    <t>３、</t>
    <phoneticPr fontId="27"/>
  </si>
  <si>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7"/>
  </si>
  <si>
    <t>４、</t>
    <phoneticPr fontId="27"/>
  </si>
  <si>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7"/>
  </si>
  <si>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</si>
  <si>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</si>
  <si>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</si>
  <si>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</si>
  <si>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</si>
  <si>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</si>
  <si>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</si>
  <si>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</si>
  <si>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</si>
  <si>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</si>
  <si>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</si>
  <si>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</si>
  <si>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</si>
  <si>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</si>
  <si>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</si>
  <si>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</si>
  <si>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</si>
  <si>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</si>
  <si>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</si>
  <si>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</si>
  <si>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</si>
  <si>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</si>
  <si>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</si>
  <si>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</si>
  <si>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</si>
  <si>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</si>
  <si>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</si>
  <si>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</si>
  <si>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</si>
  <si>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</si>
  <si>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</si>
  <si>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</si>
  <si>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</si>
  <si>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</si>
  <si>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</si>
  <si>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</si>
  <si>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</si>
  <si>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</si>
  <si>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</si>
  <si>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</si>
  <si>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</si>
  <si>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</si>
  <si>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</si>
  <si>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</si>
  <si>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</si>
  <si>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</si>
  <si>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</si>
  <si>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</si>
  <si>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</si>
  <si>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</si>
  <si>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</si>
  <si>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</si>
  <si>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</si>
  <si>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</si>
  <si>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</si>
  <si>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</si>
  <si>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</si>
  <si>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</si>
  <si>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</si>
  <si>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</si>
  <si>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</si>
  <si>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</si>
  <si>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</si>
  <si>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</si>
  <si>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</si>
  <si>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</si>
  <si>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</si>
  <si>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</si>
  <si>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</si>
  <si>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</si>
  <si>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</si>
  <si>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</si>
  <si>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</si>
  <si>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</si>
  <si>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</si>
  <si>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</si>
  <si>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</si>
  <si>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</si>
  <si>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</si>
  <si>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</si>
  <si>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</si>
  <si>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</si>
  <si>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</si>
  <si>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</si>
  <si>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</si>
  <si>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</si>
  <si>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</si>
  <si>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</si>
  <si>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</si>
  <si>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</si>
  <si>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</si>
  <si>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</si>
  <si>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</si>
  <si>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</si>
  <si>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</si>
  <si>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</si>
  <si>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</si>
  <si>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</si>
  <si>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</si>
  <si>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</si>
  <si>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</si>
  <si>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</si>
  <si>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</si>
  <si>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</si>
  <si>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</si>
  <si>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</si>
  <si>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</si>
  <si>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</si>
  <si>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</si>
  <si>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</si>
  <si>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</si>
  <si>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</si>
  <si>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</si>
  <si>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</si>
  <si>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</si>
  <si>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</si>
  <si>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</si>
  <si>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</si>
  <si>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</si>
  <si>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</si>
  <si>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</si>
  <si>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</si>
  <si>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</si>
  <si>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</si>
  <si>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</si>
  <si>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</si>
  <si>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</si>
  <si>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</si>
  <si>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</si>
  <si>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</si>
  <si>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</si>
  <si>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</si>
  <si>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</si>
  <si>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</si>
  <si>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</si>
  <si>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</si>
  <si>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</si>
  <si>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</si>
  <si>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</si>
  <si>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</si>
  <si>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</si>
  <si>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</si>
  <si>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</si>
  <si>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</si>
  <si>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</si>
  <si>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</si>
  <si>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</si>
  <si>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</si>
  <si>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</si>
  <si>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</si>
  <si>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</si>
  <si>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</si>
  <si>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</si>
  <si>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</si>
  <si>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</si>
  <si>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</si>
  <si>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</si>
  <si>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</si>
  <si>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</si>
  <si>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</si>
  <si>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</si>
  <si>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</si>
  <si>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</si>
  <si>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</si>
  <si>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</si>
  <si>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</si>
  <si>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</si>
  <si>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</si>
  <si>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</si>
  <si>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</si>
  <si>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</si>
  <si>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</si>
  <si>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</si>
  <si>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</si>
  <si>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</si>
  <si>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</si>
  <si>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</si>
  <si>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</si>
  <si>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</si>
  <si>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</si>
  <si>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</si>
  <si>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</si>
  <si>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</si>
  <si>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</si>
  <si>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</si>
  <si>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</si>
  <si>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</si>
  <si>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</si>
  <si>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</si>
  <si>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</si>
  <si>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</si>
  <si>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</si>
  <si>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</si>
  <si>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</si>
  <si>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</si>
  <si>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</si>
  <si>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</si>
  <si>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</si>
  <si>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</si>
  <si>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</si>
  <si>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</si>
  <si>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</si>
  <si>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</si>
  <si>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</si>
  <si>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</si>
  <si>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</si>
  <si>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</si>
  <si>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</si>
  <si>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</si>
  <si>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</si>
  <si>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</si>
  <si>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</si>
  <si>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</si>
  <si>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</si>
  <si>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</si>
  <si>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</si>
  <si>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</si>
  <si>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</si>
  <si>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</si>
  <si>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</si>
  <si>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</si>
  <si>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</si>
  <si>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</si>
  <si>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</si>
  <si>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</si>
  <si>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</si>
  <si>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</si>
  <si>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</si>
  <si>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</si>
  <si>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</si>
  <si>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</si>
  <si>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</si>
  <si>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</si>
  <si>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</si>
  <si>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</si>
  <si>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</si>
  <si>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</si>
  <si>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</si>
  <si>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</si>
  <si>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</si>
  <si>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</si>
  <si>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</si>
  <si>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</si>
  <si>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</si>
  <si>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</si>
  <si>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</si>
  <si>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</si>
  <si>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</si>
  <si>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</si>
  <si>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</si>
  <si>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</si>
  <si>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</si>
  <si>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</si>
  <si>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</si>
  <si>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</si>
  <si>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</si>
  <si>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</si>
  <si>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</si>
  <si>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</si>
  <si>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</si>
  <si>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</si>
  <si>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</si>
  <si>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</si>
  <si>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</si>
  <si>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</si>
  <si>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</si>
  <si>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</si>
  <si>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</si>
  <si>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</si>
  <si>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</si>
  <si>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</si>
  <si>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</si>
  <si>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</si>
  <si>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</si>
  <si>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</si>
  <si>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</si>
  <si>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</si>
  <si>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</si>
  <si>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</si>
  <si>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</si>
  <si>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</si>
  <si>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</si>
  <si>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</si>
  <si>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</si>
  <si>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</si>
  <si>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</si>
  <si>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</si>
  <si>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</si>
  <si>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</si>
  <si>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</si>
  <si>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</si>
  <si>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</si>
  <si>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</si>
  <si>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</si>
  <si>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</si>
  <si>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</si>
  <si>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</si>
  <si>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</si>
  <si>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</si>
  <si>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</si>
  <si>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</si>
  <si>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</si>
  <si>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</si>
  <si>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</si>
  <si>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</si>
  <si>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</si>
  <si>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</si>
  <si>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</si>
  <si>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</si>
  <si>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</si>
  <si>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</si>
  <si>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</si>
  <si>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</si>
  <si>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</si>
  <si>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</si>
  <si>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</si>
  <si>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</si>
  <si>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</si>
  <si>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</si>
  <si>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</si>
  <si>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</si>
  <si>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</si>
  <si>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</si>
  <si>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</si>
  <si>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</si>
  <si>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</si>
  <si>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</si>
  <si>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</si>
  <si>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</si>
  <si>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</si>
  <si>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</si>
  <si>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</si>
  <si>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</si>
  <si>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</si>
  <si>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</si>
  <si>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</si>
  <si>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</si>
  <si>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</si>
  <si>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</si>
  <si>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</si>
  <si>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</si>
  <si>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</si>
  <si>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</si>
  <si>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</si>
  <si>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</si>
  <si>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</si>
  <si>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</si>
  <si>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</si>
  <si>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</si>
  <si>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</si>
  <si>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</si>
  <si>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</si>
  <si>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</si>
  <si>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</si>
  <si>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</si>
  <si>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</si>
  <si>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</si>
  <si>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</si>
  <si>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</si>
  <si>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</si>
  <si>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</si>
  <si>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</si>
  <si>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</si>
  <si>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</si>
  <si>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</si>
  <si>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</si>
  <si>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</si>
  <si>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</si>
  <si>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</si>
  <si>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</si>
  <si>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</si>
  <si>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</si>
  <si>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</si>
  <si>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</si>
  <si>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</si>
  <si>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</si>
  <si>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</si>
  <si>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</si>
  <si>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</si>
  <si>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</si>
  <si>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</si>
  <si>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</si>
  <si>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</si>
  <si>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</si>
  <si>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</si>
  <si>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</si>
  <si>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</si>
  <si>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</si>
  <si>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</si>
  <si>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</si>
  <si>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</si>
  <si>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</si>
  <si>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</si>
  <si>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</si>
  <si>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</si>
  <si>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</si>
  <si>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</si>
  <si>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</si>
  <si>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</si>
  <si>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</si>
  <si>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</si>
  <si>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</si>
  <si>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</si>
  <si>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</si>
  <si>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</si>
  <si>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</si>
  <si>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</si>
  <si>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</si>
  <si>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</si>
  <si>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</si>
  <si>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</si>
  <si>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</si>
  <si>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</si>
  <si>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</si>
  <si>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</si>
  <si>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</si>
  <si>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</si>
  <si>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</si>
  <si>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</si>
  <si>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</si>
  <si>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</si>
  <si>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</si>
  <si>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</si>
  <si>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</si>
  <si>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</si>
  <si>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</si>
  <si>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</si>
  <si>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</si>
  <si>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</si>
  <si>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</si>
  <si>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</si>
  <si>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</si>
  <si>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</si>
  <si>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</si>
  <si>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</si>
  <si>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</si>
  <si>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</si>
  <si>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</si>
  <si>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</si>
  <si>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</si>
  <si>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</si>
  <si>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</si>
  <si>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</si>
  <si>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</si>
  <si>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</si>
  <si>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</si>
  <si>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</si>
  <si>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</si>
  <si>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</si>
  <si>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</si>
  <si>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</si>
  <si>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</si>
  <si>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</si>
  <si>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</si>
  <si>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</si>
  <si>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</si>
  <si>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</si>
  <si>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</si>
  <si>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</si>
  <si>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</si>
  <si>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</si>
  <si>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</si>
  <si>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</si>
  <si>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</si>
  <si>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</si>
  <si>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</si>
  <si>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</si>
  <si>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</si>
  <si>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</si>
  <si>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</si>
  <si>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</si>
  <si>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</si>
  <si>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</si>
  <si>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</si>
  <si>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</si>
  <si>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</si>
  <si>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</si>
  <si>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</si>
  <si>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</si>
  <si>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</si>
  <si>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</si>
  <si>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</si>
  <si>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</si>
  <si>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</si>
  <si>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</si>
  <si>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</si>
  <si>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</si>
  <si>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</si>
  <si>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</si>
  <si>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</si>
  <si>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</si>
  <si>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</si>
  <si>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</si>
  <si>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</si>
  <si>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</si>
  <si>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</si>
  <si>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</si>
  <si>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</si>
  <si>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</si>
  <si>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</si>
  <si>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</si>
  <si>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</si>
  <si>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</si>
  <si>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</si>
  <si>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</si>
  <si>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</si>
  <si>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</si>
  <si>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</si>
  <si>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</si>
  <si>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</si>
  <si>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</si>
  <si>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</si>
  <si>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</si>
  <si>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</si>
  <si>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</si>
  <si>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</si>
  <si>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</si>
  <si>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</si>
  <si>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</si>
  <si>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</si>
  <si>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</si>
  <si>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</si>
  <si>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</si>
  <si>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</si>
  <si>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</si>
  <si>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</si>
  <si>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</si>
  <si>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</si>
  <si>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</si>
  <si>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</si>
  <si>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</si>
  <si>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</si>
  <si>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</si>
  <si>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</si>
  <si>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</si>
  <si>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</si>
  <si>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</si>
  <si>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</si>
  <si>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</si>
  <si>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</si>
  <si>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</si>
  <si>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</si>
  <si>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</si>
  <si>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</si>
  <si>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</si>
  <si>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</si>
  <si>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</si>
  <si>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</si>
  <si>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</si>
  <si>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</si>
  <si>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</si>
  <si>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</si>
  <si>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</si>
  <si>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</si>
  <si>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</si>
  <si>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</si>
  <si>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</si>
  <si>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</si>
  <si>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</si>
  <si>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</si>
  <si>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</si>
  <si>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</si>
  <si>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</si>
  <si>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</si>
  <si>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</si>
  <si>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</si>
  <si>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</si>
  <si>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</si>
  <si>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</si>
  <si>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</si>
  <si>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1"/>
  </si>
  <si>
    <t>下水処理施設運転管理</t>
    <rPh sb="0" eb="2">
      <t>ゲスイ</t>
    </rPh>
    <rPh sb="2" eb="4">
      <t>ショリ</t>
    </rPh>
    <rPh sb="4" eb="6">
      <t>シセツ</t>
    </rPh>
    <rPh sb="6" eb="8">
      <t>ウンテン</t>
    </rPh>
    <rPh sb="8" eb="10">
      <t>カンリ</t>
    </rPh>
    <phoneticPr fontId="31"/>
  </si>
  <si>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</si>
  <si>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</si>
  <si>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</si>
  <si>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</si>
  <si>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</si>
  <si>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</si>
  <si>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</si>
  <si>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</si>
  <si>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</si>
  <si>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</si>
  <si>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</si>
  <si>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</si>
  <si>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</si>
  <si>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</si>
  <si>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</si>
  <si>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</si>
  <si>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</si>
  <si>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</si>
  <si>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</si>
  <si>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</si>
  <si>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</si>
  <si>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</si>
  <si>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</si>
  <si>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</si>
  <si>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</si>
  <si>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</si>
  <si>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</si>
  <si>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</si>
  <si>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</si>
  <si>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</si>
  <si>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</si>
  <si>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</si>
  <si>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</si>
  <si>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</si>
  <si>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</si>
  <si>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</si>
  <si>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</si>
  <si>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</si>
  <si>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</si>
  <si>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</si>
  <si>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</si>
  <si>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</si>
  <si>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</si>
  <si>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</si>
  <si>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</si>
  <si>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</si>
  <si>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</si>
  <si>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</si>
  <si>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</si>
  <si>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</si>
  <si>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</si>
  <si>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</si>
  <si>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</si>
  <si>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</si>
  <si>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</si>
  <si>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</si>
  <si>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</si>
  <si>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</si>
  <si>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</si>
  <si>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</si>
  <si>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</si>
  <si>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</si>
  <si>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</si>
  <si>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</si>
  <si>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</si>
  <si>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</si>
  <si>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</si>
  <si>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</si>
  <si>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</si>
  <si>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</si>
  <si>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</si>
  <si>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</si>
  <si>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</si>
  <si>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</si>
  <si>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</si>
  <si>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</si>
  <si>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</si>
  <si>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</si>
  <si>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</si>
  <si>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</si>
  <si>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</si>
  <si>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</si>
  <si>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</si>
  <si>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</si>
  <si>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</si>
  <si>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</si>
  <si>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</si>
  <si>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</si>
  <si>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</si>
  <si>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</si>
  <si>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</si>
  <si>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</si>
  <si>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</si>
  <si>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</si>
  <si>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</si>
  <si>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</si>
  <si>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</si>
  <si>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</si>
  <si>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</si>
  <si>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</si>
  <si>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</si>
  <si>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</si>
  <si>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</si>
  <si>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</si>
  <si>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</si>
  <si>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</si>
  <si>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</si>
  <si>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</si>
  <si>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</si>
  <si>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</si>
  <si>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</si>
  <si>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</si>
  <si>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</si>
  <si>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</si>
  <si>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</si>
  <si>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</si>
  <si>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</si>
  <si>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</si>
  <si>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</si>
  <si>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</si>
  <si>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</si>
  <si>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</si>
  <si>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</si>
  <si>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</si>
  <si>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</si>
  <si>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</si>
  <si>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</si>
  <si>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</si>
  <si>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</si>
  <si>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</si>
  <si>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</si>
  <si>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</si>
  <si>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</si>
  <si>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</si>
  <si>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</si>
  <si>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</si>
  <si>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</si>
  <si>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</si>
  <si>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</si>
  <si>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</si>
  <si>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</si>
  <si>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</si>
  <si>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</si>
  <si>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</si>
  <si>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</si>
  <si>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</si>
  <si>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</si>
  <si>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</si>
  <si>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</si>
  <si>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</si>
  <si>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</si>
  <si>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</si>
  <si>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</si>
  <si>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</si>
  <si>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</si>
  <si>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</si>
  <si>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</si>
  <si>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</si>
  <si>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</si>
  <si>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</si>
  <si>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</si>
  <si>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</si>
  <si>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</si>
  <si>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</si>
  <si>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</si>
  <si>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</si>
  <si>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</si>
  <si>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</si>
  <si>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</si>
  <si>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</si>
  <si>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</si>
  <si>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</si>
  <si>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</si>
  <si>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</si>
  <si>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</si>
  <si>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</si>
  <si>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</si>
  <si>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</si>
  <si>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</si>
  <si>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</si>
  <si>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</si>
  <si>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</si>
  <si>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</si>
  <si>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</si>
  <si>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</si>
  <si>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</si>
  <si>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</si>
  <si>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</si>
  <si>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</si>
  <si>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</si>
  <si>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</si>
  <si>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</si>
  <si>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</si>
  <si>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</si>
  <si>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</si>
  <si>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</si>
  <si>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</si>
  <si>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</si>
  <si>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</si>
  <si>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</si>
  <si>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</si>
  <si>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</si>
  <si>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</si>
  <si>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</si>
  <si>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</si>
  <si>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</si>
  <si>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</si>
  <si>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</si>
  <si>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</si>
  <si>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</si>
  <si>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</si>
  <si>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</si>
  <si>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</si>
  <si>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</si>
  <si>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</si>
  <si>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</si>
  <si>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</si>
  <si>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</si>
  <si>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</si>
  <si>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</si>
  <si>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</si>
  <si>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</si>
  <si>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</si>
  <si>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</si>
  <si>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</si>
  <si>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</si>
  <si>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</si>
  <si>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</si>
  <si>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</si>
  <si>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</si>
  <si>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</si>
  <si>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</si>
  <si>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</si>
  <si>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</si>
  <si>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</si>
  <si>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</si>
  <si>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</si>
  <si>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</si>
  <si>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</si>
  <si>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</si>
  <si>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</si>
  <si>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</si>
  <si>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</si>
  <si>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</si>
  <si>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</si>
  <si>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</si>
  <si>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</si>
  <si>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</si>
  <si>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</si>
  <si>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</si>
  <si>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</si>
  <si>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</si>
  <si>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</si>
  <si>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</si>
  <si>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</si>
  <si>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</si>
  <si>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</si>
  <si>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</si>
  <si>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</si>
  <si>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</si>
  <si>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</si>
  <si>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</si>
  <si>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</si>
  <si>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</si>
  <si>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</si>
  <si>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</si>
  <si>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</si>
  <si>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</si>
  <si>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</si>
  <si>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</si>
  <si>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</si>
  <si>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</si>
  <si>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</si>
  <si>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</si>
  <si>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</si>
  <si>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</si>
  <si>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</si>
  <si>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</si>
  <si>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</si>
  <si>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</si>
  <si>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</si>
  <si>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</si>
  <si>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</si>
  <si>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</si>
  <si>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</si>
  <si>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</si>
  <si>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</si>
  <si>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</si>
  <si>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</si>
  <si>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</si>
  <si>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</si>
  <si>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</si>
  <si>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</si>
  <si>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</si>
  <si>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</si>
  <si>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</si>
  <si>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</si>
  <si>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</si>
  <si>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</si>
  <si>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</si>
  <si>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</si>
  <si>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</si>
  <si>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</si>
  <si>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</si>
  <si>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</si>
  <si>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</si>
  <si>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</si>
  <si>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</si>
  <si>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</si>
  <si>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</si>
  <si>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</si>
  <si>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</si>
  <si>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</si>
  <si>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</si>
  <si>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</si>
  <si>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</si>
  <si>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</si>
  <si>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</si>
  <si>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</si>
  <si>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</si>
  <si>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</si>
  <si>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</si>
  <si>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</si>
  <si>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</si>
  <si>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</si>
  <si>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</si>
  <si>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</si>
  <si>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</si>
  <si>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</si>
  <si>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</si>
  <si>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</si>
  <si>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</si>
  <si>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</si>
  <si>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</si>
  <si>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</si>
  <si>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</si>
  <si>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</si>
  <si>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</si>
  <si>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</si>
  <si>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</si>
  <si>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</si>
  <si>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</si>
  <si>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</si>
  <si>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</si>
  <si>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</si>
  <si>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</si>
  <si>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</si>
  <si>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</si>
  <si>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</si>
  <si>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</si>
  <si>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</si>
  <si>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</si>
  <si>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</si>
  <si>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</si>
  <si>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</si>
  <si>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</si>
  <si>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</si>
  <si>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</si>
  <si>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</si>
  <si>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</si>
  <si>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</si>
  <si>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</si>
  <si>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</si>
  <si>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</si>
  <si>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</si>
  <si>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</si>
  <si>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</si>
  <si>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</si>
  <si>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</si>
  <si>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</si>
  <si>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</si>
  <si>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</si>
  <si>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</si>
  <si>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</si>
  <si>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</si>
  <si>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</si>
  <si>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</si>
  <si>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</si>
  <si>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</si>
  <si>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</si>
  <si>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</si>
  <si>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</si>
  <si>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</si>
  <si>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</si>
  <si>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</si>
  <si>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</si>
  <si>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</si>
  <si>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</si>
  <si>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</si>
  <si>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</si>
  <si>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</si>
  <si>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</si>
  <si>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</si>
  <si>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</si>
  <si>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</si>
  <si>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</si>
  <si>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</si>
  <si>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</si>
  <si>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</si>
  <si>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</si>
  <si>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</si>
  <si>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</si>
  <si>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</si>
  <si>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</si>
  <si>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</si>
  <si>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</si>
  <si>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</si>
  <si>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</si>
  <si>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</si>
  <si>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</si>
  <si>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</si>
  <si>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</si>
  <si>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</si>
  <si>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</si>
  <si>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</si>
  <si>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</si>
  <si>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</si>
  <si>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</si>
  <si>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</si>
  <si>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</si>
  <si>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</si>
  <si>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</si>
  <si>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</si>
  <si>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</si>
  <si>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</si>
  <si>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</si>
  <si>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</si>
  <si>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</si>
  <si>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</si>
  <si>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</si>
  <si>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</si>
  <si>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</si>
  <si>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</si>
  <si>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</si>
  <si>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</si>
  <si>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</si>
  <si>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</si>
  <si>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</si>
  <si>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</si>
  <si>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</si>
  <si>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</si>
  <si>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</si>
  <si>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</si>
  <si>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</si>
  <si>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</si>
  <si>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</si>
  <si>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</si>
  <si>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</si>
  <si>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</si>
  <si>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</si>
  <si>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</si>
  <si>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</si>
  <si>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</si>
  <si>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</si>
  <si>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</si>
  <si>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</si>
  <si>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</si>
  <si>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</si>
  <si>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</si>
  <si>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</si>
  <si>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</si>
  <si>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</si>
  <si>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</si>
  <si>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</si>
  <si>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</si>
  <si>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</si>
  <si>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</si>
  <si>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</si>
  <si>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</si>
  <si>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</si>
  <si>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</si>
  <si>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</si>
  <si>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</si>
  <si>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</si>
  <si>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</si>
  <si>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</si>
  <si>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</si>
  <si>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</si>
  <si>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</si>
  <si>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</si>
  <si>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</si>
  <si>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</si>
  <si>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</si>
  <si>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</si>
  <si>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</si>
  <si>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</si>
  <si>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</si>
  <si>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</si>
  <si>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</si>
  <si>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</si>
  <si>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</si>
  <si>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</si>
  <si>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</si>
  <si>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</si>
  <si>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</si>
  <si>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</si>
  <si>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</si>
  <si>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</si>
  <si>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</si>
  <si>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</si>
  <si>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</si>
  <si>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</si>
  <si>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</si>
  <si>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</si>
  <si>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</si>
  <si>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</si>
  <si>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</si>
  <si>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</si>
  <si>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</si>
  <si>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</si>
  <si>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</si>
  <si>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</si>
  <si>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</si>
  <si>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</si>
  <si>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</si>
  <si>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</si>
  <si>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</si>
  <si>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</si>
  <si>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</si>
  <si>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</si>
  <si>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</si>
  <si>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</si>
  <si>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</si>
  <si>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</si>
  <si>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</si>
  <si>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</si>
  <si>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</si>
  <si>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</si>
  <si>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</si>
  <si>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</si>
  <si>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</si>
  <si>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</si>
  <si>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</si>
  <si>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</si>
  <si>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</si>
  <si>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</si>
  <si>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</si>
  <si>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</si>
  <si>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</si>
  <si>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</si>
  <si>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</si>
  <si>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</si>
  <si>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</si>
  <si>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</si>
  <si>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</si>
  <si>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</si>
  <si>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</si>
  <si>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</si>
  <si>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</si>
  <si>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</si>
  <si>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</si>
  <si>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</si>
  <si>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</si>
  <si>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</si>
  <si>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</si>
  <si>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</si>
  <si>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</si>
  <si>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</si>
  <si>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</si>
  <si>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</si>
  <si>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</si>
  <si>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</si>
  <si>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</si>
  <si>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</si>
  <si>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</si>
  <si>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</si>
  <si>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</si>
  <si>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</si>
  <si>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</si>
  <si>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</si>
  <si>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</si>
  <si>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</si>
  <si>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</si>
  <si>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</si>
  <si>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</si>
  <si>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</si>
  <si>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</si>
  <si>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</si>
  <si>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</si>
  <si>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</si>
  <si>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</si>
  <si>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</si>
  <si>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</si>
  <si>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</si>
  <si>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</si>
  <si>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</si>
  <si>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</si>
  <si>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</si>
  <si>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</si>
  <si>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</si>
  <si>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</si>
  <si>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</si>
  <si>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</si>
  <si>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</si>
  <si>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</si>
  <si>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</si>
  <si>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</si>
  <si>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</si>
  <si>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</si>
  <si>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</si>
  <si>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</si>
  <si>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</si>
  <si>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</si>
  <si>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</si>
  <si>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</si>
  <si>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</si>
  <si>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</si>
  <si>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</si>
  <si>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</si>
  <si>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</si>
  <si>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</si>
  <si>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</si>
  <si>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</si>
  <si>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</si>
  <si>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</si>
  <si>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</si>
  <si>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</si>
  <si>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</si>
  <si>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</si>
  <si>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</si>
  <si>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</si>
  <si>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</si>
  <si>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</si>
  <si>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</si>
  <si>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</si>
  <si>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</si>
  <si>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</si>
  <si>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</si>
  <si>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</si>
  <si>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</si>
  <si>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</si>
  <si>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</si>
  <si>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</si>
  <si>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</si>
  <si>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</si>
  <si>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</si>
  <si>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</si>
  <si>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</si>
  <si>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</si>
  <si>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</si>
  <si>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</si>
  <si>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</si>
  <si>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</si>
  <si>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</si>
  <si>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</si>
  <si>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</si>
  <si>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</si>
  <si>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</si>
  <si>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</si>
  <si>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</si>
  <si>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</si>
  <si>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</si>
  <si>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</si>
  <si>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</si>
  <si>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</si>
  <si>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</si>
  <si>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</si>
  <si>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</si>
  <si>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</si>
  <si>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</si>
  <si>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</si>
  <si>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</si>
  <si>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</si>
  <si>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</si>
  <si>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</si>
  <si>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</si>
  <si>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</si>
  <si>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</si>
  <si>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</si>
  <si>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</si>
  <si>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</si>
  <si>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</si>
  <si>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</si>
  <si>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</si>
  <si>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</si>
  <si>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</si>
  <si>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</si>
  <si>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</si>
  <si>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</si>
  <si>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</si>
  <si>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</si>
  <si>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</si>
  <si>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</si>
  <si>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</si>
  <si>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</si>
  <si>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</si>
  <si>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</si>
  <si>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</si>
  <si>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</si>
  <si>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</si>
  <si>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</si>
  <si>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</si>
  <si>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</si>
  <si>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</si>
  <si>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</si>
  <si>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</si>
  <si>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</si>
  <si>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</si>
  <si>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</si>
  <si>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</si>
  <si>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</si>
  <si>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</si>
  <si>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</si>
  <si>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</si>
  <si>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</si>
  <si>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</si>
  <si>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</si>
  <si>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</si>
  <si>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</si>
  <si>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</si>
  <si>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</si>
  <si>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</si>
  <si>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</si>
  <si>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</si>
  <si>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</si>
  <si>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</si>
  <si>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</si>
  <si>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</si>
  <si>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</si>
  <si>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</si>
  <si>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</si>
  <si>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</si>
  <si>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</si>
  <si>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</si>
  <si>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</si>
  <si>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</si>
  <si>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</si>
  <si>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</si>
  <si>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</si>
  <si>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</si>
  <si>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</si>
  <si>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</si>
  <si>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</si>
  <si>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</si>
  <si>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</si>
  <si>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</si>
  <si>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</si>
  <si>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</si>
  <si>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</si>
  <si>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</si>
  <si>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</si>
  <si>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</si>
  <si>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</si>
  <si>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</si>
  <si>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</si>
  <si>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</si>
  <si>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</si>
  <si>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</si>
  <si>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</si>
  <si>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</si>
  <si>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</si>
  <si>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</si>
  <si>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</si>
  <si>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</si>
  <si>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</si>
  <si>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</si>
  <si>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</si>
  <si>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</si>
  <si>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</si>
  <si>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</si>
  <si>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</si>
  <si>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</si>
  <si>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</si>
  <si>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</si>
  <si>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</si>
  <si>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</si>
  <si>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</si>
  <si>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</si>
  <si>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</si>
  <si>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</si>
  <si>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</si>
  <si>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</si>
  <si>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</si>
  <si>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</si>
  <si>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</si>
  <si>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</si>
  <si>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</si>
  <si>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</si>
  <si>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</si>
  <si>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</si>
  <si>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</si>
  <si>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</si>
  <si>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</si>
  <si>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</si>
  <si>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</si>
  <si>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</si>
  <si>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</si>
  <si>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</si>
  <si>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</si>
  <si>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</si>
  <si>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</si>
  <si>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</si>
  <si>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</si>
  <si>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</si>
  <si>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</si>
  <si>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</si>
  <si>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</si>
  <si>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</si>
  <si>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</si>
  <si>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</si>
  <si>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</si>
  <si>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</si>
  <si>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</si>
  <si>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</si>
  <si>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</si>
  <si>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</si>
  <si>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</si>
  <si>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</si>
  <si>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</si>
  <si>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</si>
  <si>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</si>
  <si>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</si>
  <si>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</si>
  <si>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</si>
  <si>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</si>
  <si>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</si>
  <si>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</si>
  <si>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</si>
  <si>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</si>
  <si>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</si>
  <si>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</si>
  <si>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</si>
  <si>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</si>
  <si>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</si>
  <si>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</si>
  <si>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</si>
  <si>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</si>
  <si>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</si>
  <si>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</si>
  <si>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</si>
  <si>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</si>
  <si>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</si>
  <si>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</si>
  <si>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</si>
  <si>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</si>
  <si>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</si>
  <si>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</si>
  <si>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</si>
  <si>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</si>
  <si>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</si>
  <si>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</si>
  <si>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</si>
  <si>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</si>
  <si>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</si>
  <si>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</si>
  <si>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</si>
  <si>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</si>
  <si>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</si>
  <si>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</si>
  <si>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</si>
  <si>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</si>
  <si>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</si>
  <si>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</si>
  <si>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</si>
  <si>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</si>
  <si>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</si>
  <si>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</si>
  <si>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</si>
  <si>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</si>
  <si>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</si>
  <si>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</si>
  <si>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</si>
  <si>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</si>
  <si>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</si>
  <si>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</si>
  <si>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</si>
  <si>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</si>
  <si>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</si>
  <si>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</si>
  <si>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</si>
  <si>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</si>
  <si>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</si>
  <si>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</si>
  <si>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</si>
  <si>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</si>
  <si>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</si>
  <si>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</si>
  <si>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</si>
  <si>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</si>
  <si>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</si>
  <si>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</si>
  <si>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</si>
  <si>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</si>
  <si>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</si>
  <si>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</si>
  <si>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</si>
  <si>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</si>
  <si>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</si>
  <si>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</si>
  <si>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</si>
  <si>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</si>
  <si>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</si>
  <si>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</si>
  <si>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</si>
  <si>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</si>
  <si>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</si>
  <si>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</si>
  <si>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</si>
  <si>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</si>
  <si>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</si>
  <si>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</si>
  <si>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</si>
  <si>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</si>
  <si>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で行われる　　　建設工事</t>
    <rPh sb="1" eb="2">
      <t>オコナ</t>
    </rPh>
    <phoneticPr fontId="3"/>
  </si>
  <si>
    <t>で行われる　　建設工事関連業務　　に係る競争に参加する資格の審査を申請します。</t>
    <rPh sb="7" eb="9">
      <t>ケンセツ</t>
    </rPh>
    <rPh sb="9" eb="11">
      <t>コウジ</t>
    </rPh>
    <rPh sb="11" eb="13">
      <t>カンレン</t>
    </rPh>
    <rPh sb="13" eb="15">
      <t>ギョウム</t>
    </rPh>
    <phoneticPr fontId="3"/>
  </si>
  <si>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</si>
  <si>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</si>
  <si>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</si>
  <si>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</si>
  <si>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</si>
  <si>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</si>
  <si>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</si>
  <si>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</si>
  <si>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</si>
  <si>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</si>
  <si>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</si>
  <si>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</si>
  <si>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</si>
  <si>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</si>
  <si>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</si>
  <si>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</si>
  <si>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</si>
  <si>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</si>
  <si>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</si>
  <si>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</si>
  <si>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</si>
  <si>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</si>
  <si>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</si>
  <si>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</si>
  <si>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令和6（5）年度</t>
    <rPh sb="0" eb="2">
      <t>レイワ</t>
    </rPh>
    <phoneticPr fontId="3"/>
  </si>
  <si>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</si>
  <si>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</si>
  <si>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</si>
  <si>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</si>
  <si>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</si>
  <si>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t>R7-8 ver1.0</t>
    <phoneticPr fontId="3"/>
  </si>
  <si>
    <t>・審査基準日が申請日から1年7か月以内で最新のものですか？</t>
    <phoneticPr fontId="3"/>
  </si>
  <si>
    <t>令和7（6）年度</t>
    <rPh sb="0" eb="2">
      <t>レイワ</t>
    </rPh>
    <phoneticPr fontId="3"/>
  </si>
  <si>
    <t>前々年度（R5）</t>
    <rPh sb="0" eb="2">
      <t>ゼンゼン</t>
    </rPh>
    <rPh sb="2" eb="4">
      <t>ネンド</t>
    </rPh>
    <phoneticPr fontId="3"/>
  </si>
  <si>
    <t>前年度（R6）</t>
    <rPh sb="0" eb="3">
      <t>ゼンネンド</t>
    </rPh>
    <phoneticPr fontId="3"/>
  </si>
  <si>
    <t>令和7（6）年度</t>
    <rPh sb="0" eb="2">
      <t>レイワ</t>
    </rPh>
    <rPh sb="6" eb="8">
      <t>ネンド</t>
    </rPh>
    <phoneticPr fontId="3"/>
  </si>
  <si>
    <t>令和7（6）年度</t>
    <phoneticPr fontId="3"/>
  </si>
  <si>
    <r>
      <t>前々年度（</t>
    </r>
    <r>
      <rPr>
        <u/>
        <sz val="11"/>
        <color theme="1"/>
        <rFont val="ＭＳ Ｐゴシック"/>
        <family val="3"/>
        <charset val="128"/>
      </rPr>
      <t>R5</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</si>
  <si>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R6</t>
    </r>
    <r>
      <rPr>
        <sz val="11"/>
        <color theme="1"/>
        <rFont val="ＭＳ Ｐゴシック"/>
        <family val="3"/>
        <charset val="128"/>
      </rPr>
      <t>）  〃</t>
    </r>
    <rPh sb="0" eb="3">
      <t>ゼンネンド</t>
    </rPh>
    <phoneticPr fontId="3"/>
  </si>
  <si>
    <r>
      <t>前々年度（</t>
    </r>
    <r>
      <rPr>
        <u/>
        <sz val="11"/>
        <color theme="1"/>
        <rFont val="ＭＳ Ｐゴシック"/>
        <family val="3"/>
        <charset val="128"/>
      </rPr>
      <t>R5</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</si>
  <si>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R6</t>
    </r>
    <r>
      <rPr>
        <sz val="11"/>
        <color theme="1"/>
        <rFont val="ＭＳ Ｐゴシック"/>
        <family val="3"/>
        <charset val="128"/>
      </rPr>
      <t>）　〃</t>
    </r>
    <rPh sb="0" eb="3">
      <t>ゼンネンド</t>
    </rPh>
    <phoneticPr fontId="3"/>
  </si>
  <si>
    <t>8</t>
    <phoneticPr fontId="3"/>
  </si>
  <si>
    <t>松島町</t>
    <rPh sb="0" eb="3">
      <t>マツシママチ</t>
    </rPh>
    <phoneticPr fontId="2"/>
  </si>
  <si>
    <t>松島町長</t>
    <rPh sb="0" eb="2">
      <t>マツシマ</t>
    </rPh>
    <rPh sb="2" eb="4">
      <t>チョウチョウ</t>
    </rPh>
    <phoneticPr fontId="2"/>
  </si>
  <si>
    <t>松島町長　殿</t>
    <rPh sb="0" eb="2">
      <t>マツシマ</t>
    </rPh>
    <rPh sb="2" eb="4">
      <t>チョウチョウ</t>
    </rPh>
    <rPh sb="5" eb="6">
      <t>ドノ</t>
    </rPh>
    <phoneticPr fontId="2"/>
  </si>
  <si>
    <t>松島町</t>
    <rPh sb="0" eb="3">
      <t>マツシママチ</t>
    </rPh>
    <phoneticPr fontId="2"/>
  </si>
  <si>
    <t>令和　　　　8　　　　年度において、</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</si>
</sst>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1">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
      <b/>
      <sz val="10"/>
      <color indexed="10"/>
      <name val="ＭＳ Ｐゴシック"/>
      <family val="3"/>
      <charset val="128"/>
    </font>
    <font>
      <sz val="8"/>
      <name val="ＭＳ 明朝"/>
      <family val="1"/>
      <charset val="128"/>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10">
    <xf numFmtId="0" fontId="0" fillId="0" borderId="0"/>
    <xf numFmtId="0" fontId="1" fillId="0" borderId="0"/>
    <xf numFmtId="0" fontId="8"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5">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center" vertical="center"/>
    </xf>
    <xf numFmtId="0" fontId="6" fillId="0" borderId="1" xfId="1" applyFont="1" applyBorder="1" applyAlignment="1">
      <alignment horizontal="center" vertical="center" shrinkToFit="1"/>
    </xf>
    <xf numFmtId="56" fontId="6" fillId="0" borderId="1" xfId="1" applyNumberFormat="1" applyFont="1" applyBorder="1" applyAlignment="1">
      <alignment horizontal="center" vertical="center" shrinkToFit="1"/>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6" fillId="2" borderId="4" xfId="1" applyFont="1" applyFill="1" applyBorder="1" applyAlignment="1">
      <alignment horizontal="center" vertical="center"/>
    </xf>
    <xf numFmtId="0" fontId="6" fillId="0" borderId="3" xfId="1" applyFont="1" applyBorder="1" applyAlignment="1">
      <alignment horizontal="center" vertical="center"/>
    </xf>
    <xf numFmtId="0" fontId="4" fillId="0" borderId="0" xfId="1" applyFont="1" applyAlignment="1">
      <alignment horizontal="center"/>
    </xf>
    <xf numFmtId="49" fontId="6" fillId="0" borderId="1" xfId="1" applyNumberFormat="1" applyFont="1" applyBorder="1" applyAlignment="1">
      <alignment vertical="center" shrinkToFit="1"/>
    </xf>
    <xf numFmtId="0" fontId="6" fillId="0" borderId="1" xfId="1" applyFont="1" applyBorder="1" applyAlignment="1">
      <alignment vertical="center" wrapText="1" shrinkToFit="1"/>
    </xf>
    <xf numFmtId="0" fontId="6" fillId="0" borderId="1" xfId="1" applyFont="1" applyBorder="1" applyAlignment="1">
      <alignment vertical="center" shrinkToFit="1"/>
    </xf>
    <xf numFmtId="0" fontId="6" fillId="0" borderId="2" xfId="1" applyFont="1" applyBorder="1" applyAlignment="1">
      <alignment vertical="center"/>
    </xf>
    <xf numFmtId="0" fontId="6" fillId="0" borderId="1" xfId="1" applyFont="1" applyBorder="1" applyAlignment="1">
      <alignment vertical="center" wrapText="1"/>
    </xf>
    <xf numFmtId="0" fontId="6" fillId="0" borderId="1" xfId="1" applyFont="1" applyBorder="1" applyAlignment="1">
      <alignment vertical="center"/>
    </xf>
    <xf numFmtId="58" fontId="6" fillId="0" borderId="1" xfId="1" applyNumberFormat="1" applyFont="1" applyBorder="1" applyAlignment="1">
      <alignment vertical="center"/>
    </xf>
    <xf numFmtId="58" fontId="6" fillId="0" borderId="2" xfId="1" applyNumberFormat="1" applyFont="1" applyBorder="1" applyAlignment="1">
      <alignment vertical="center"/>
    </xf>
    <xf numFmtId="0" fontId="6" fillId="3" borderId="7" xfId="1" applyFont="1" applyFill="1" applyBorder="1" applyAlignment="1">
      <alignment horizontal="left" vertical="center" indent="1"/>
    </xf>
    <xf numFmtId="176" fontId="6" fillId="0" borderId="1" xfId="1" applyNumberFormat="1" applyFont="1" applyBorder="1" applyAlignment="1">
      <alignment vertical="center"/>
    </xf>
    <xf numFmtId="176" fontId="6" fillId="0" borderId="2" xfId="1" applyNumberFormat="1" applyFont="1" applyBorder="1" applyAlignment="1">
      <alignment vertical="center"/>
    </xf>
    <xf numFmtId="177" fontId="6" fillId="2" borderId="6" xfId="1" applyNumberFormat="1" applyFont="1" applyFill="1" applyBorder="1" applyAlignment="1" applyProtection="1">
      <alignment horizontal="left" vertical="center" indent="1"/>
      <protection locked="0"/>
    </xf>
    <xf numFmtId="176" fontId="6" fillId="0" borderId="3" xfId="1" applyNumberFormat="1" applyFont="1" applyBorder="1"/>
    <xf numFmtId="0" fontId="6" fillId="0" borderId="8" xfId="1" applyFont="1" applyBorder="1" applyAlignment="1">
      <alignment vertical="center"/>
    </xf>
    <xf numFmtId="0" fontId="6" fillId="0" borderId="3" xfId="1" applyFont="1" applyBorder="1"/>
    <xf numFmtId="0" fontId="6" fillId="0" borderId="9" xfId="1" applyFont="1" applyBorder="1" applyAlignment="1">
      <alignment vertical="center"/>
    </xf>
    <xf numFmtId="0" fontId="6" fillId="0" borderId="10" xfId="1" applyFont="1" applyBorder="1" applyAlignment="1">
      <alignment vertical="center"/>
    </xf>
    <xf numFmtId="0" fontId="6" fillId="2" borderId="11" xfId="1" applyFont="1" applyFill="1" applyBorder="1" applyAlignment="1" applyProtection="1">
      <alignment horizontal="left" vertical="center" indent="1"/>
      <protection locked="0"/>
    </xf>
    <xf numFmtId="0" fontId="6" fillId="0" borderId="12" xfId="1" applyFont="1" applyBorder="1"/>
    <xf numFmtId="0" fontId="6" fillId="0" borderId="13" xfId="1" applyFont="1" applyBorder="1" applyAlignment="1">
      <alignment vertical="center"/>
    </xf>
    <xf numFmtId="49" fontId="6" fillId="0" borderId="13" xfId="1" applyNumberFormat="1" applyFont="1" applyBorder="1" applyAlignment="1">
      <alignment vertical="center"/>
    </xf>
    <xf numFmtId="49" fontId="6" fillId="0" borderId="14" xfId="1" applyNumberFormat="1" applyFont="1" applyBorder="1" applyAlignment="1">
      <alignment vertical="center"/>
    </xf>
    <xf numFmtId="0" fontId="6" fillId="3" borderId="15" xfId="1" applyFont="1" applyFill="1" applyBorder="1" applyAlignment="1">
      <alignment horizontal="left" vertical="center" indent="1"/>
    </xf>
    <xf numFmtId="49" fontId="6" fillId="0" borderId="16" xfId="1" applyNumberFormat="1" applyFont="1" applyBorder="1"/>
    <xf numFmtId="0" fontId="6" fillId="0" borderId="14" xfId="1" applyFont="1" applyBorder="1" applyAlignment="1">
      <alignment vertical="center"/>
    </xf>
    <xf numFmtId="0" fontId="6" fillId="2" borderId="17" xfId="1" applyFont="1" applyFill="1" applyBorder="1" applyAlignment="1" applyProtection="1">
      <alignment horizontal="left" vertical="center" indent="1"/>
      <protection locked="0"/>
    </xf>
    <xf numFmtId="0" fontId="6" fillId="0" borderId="16" xfId="1" applyFont="1" applyBorder="1"/>
    <xf numFmtId="0" fontId="6" fillId="0" borderId="9" xfId="1" applyFont="1" applyBorder="1" applyAlignment="1">
      <alignment vertical="center" wrapText="1"/>
    </xf>
    <xf numFmtId="0" fontId="6" fillId="2" borderId="6" xfId="1" applyFont="1" applyFill="1" applyBorder="1" applyAlignment="1" applyProtection="1">
      <alignment horizontal="left" vertical="center" indent="1"/>
      <protection locked="0"/>
    </xf>
    <xf numFmtId="0" fontId="6" fillId="0" borderId="18" xfId="1" applyFont="1" applyBorder="1" applyAlignment="1">
      <alignment vertical="center"/>
    </xf>
    <xf numFmtId="0" fontId="6" fillId="0" borderId="19" xfId="1" applyFont="1" applyBorder="1" applyAlignment="1">
      <alignment vertical="center"/>
    </xf>
    <xf numFmtId="0" fontId="6" fillId="2" borderId="20" xfId="1" applyFont="1" applyFill="1" applyBorder="1" applyAlignment="1" applyProtection="1">
      <alignment horizontal="left" vertical="center" indent="1"/>
      <protection locked="0"/>
    </xf>
    <xf numFmtId="0" fontId="6" fillId="0" borderId="21" xfId="1" applyFont="1" applyBorder="1"/>
    <xf numFmtId="0" fontId="6" fillId="0" borderId="22" xfId="1" applyFont="1" applyBorder="1" applyAlignment="1">
      <alignment vertical="center"/>
    </xf>
    <xf numFmtId="0" fontId="6" fillId="0" borderId="23" xfId="1" applyFont="1" applyBorder="1" applyAlignment="1">
      <alignment vertical="center"/>
    </xf>
    <xf numFmtId="0" fontId="6" fillId="2" borderId="24" xfId="1" applyFont="1" applyFill="1" applyBorder="1" applyAlignment="1" applyProtection="1">
      <alignment horizontal="left" vertical="center" indent="1"/>
      <protection locked="0"/>
    </xf>
    <xf numFmtId="0" fontId="6" fillId="0" borderId="25" xfId="1" applyFont="1" applyBorder="1"/>
    <xf numFmtId="49" fontId="6" fillId="0" borderId="2" xfId="1" applyNumberFormat="1" applyFont="1" applyBorder="1" applyAlignment="1">
      <alignment vertical="center"/>
    </xf>
    <xf numFmtId="49" fontId="6" fillId="2" borderId="6" xfId="1" applyNumberFormat="1" applyFont="1" applyFill="1" applyBorder="1" applyAlignment="1" applyProtection="1">
      <alignment horizontal="left" vertical="center" indent="1"/>
      <protection locked="0"/>
    </xf>
    <xf numFmtId="0" fontId="4" fillId="0" borderId="0" xfId="1" applyFont="1" applyAlignment="1">
      <alignment horizontal="left"/>
    </xf>
    <xf numFmtId="0" fontId="6" fillId="0" borderId="2" xfId="1" applyFont="1" applyBorder="1" applyAlignment="1">
      <alignment vertical="center" shrinkToFit="1"/>
    </xf>
    <xf numFmtId="0" fontId="6" fillId="0" borderId="1" xfId="2" applyNumberFormat="1" applyFont="1" applyFill="1" applyBorder="1" applyAlignment="1" applyProtection="1">
      <alignment vertical="center"/>
    </xf>
    <xf numFmtId="49" fontId="8" fillId="2" borderId="6" xfId="2" applyNumberFormat="1" applyFill="1" applyBorder="1" applyAlignment="1" applyProtection="1">
      <alignment horizontal="left" vertical="center" indent="1" shrinkToFit="1"/>
      <protection locked="0"/>
    </xf>
    <xf numFmtId="0" fontId="6" fillId="3" borderId="7" xfId="1" applyFont="1" applyFill="1" applyBorder="1" applyAlignment="1">
      <alignment horizontal="left" vertical="center" indent="1" shrinkToFit="1"/>
    </xf>
    <xf numFmtId="0" fontId="6" fillId="2" borderId="11" xfId="1" applyFont="1" applyFill="1" applyBorder="1" applyAlignment="1" applyProtection="1">
      <alignment horizontal="left" vertical="center" indent="1" shrinkToFit="1"/>
      <protection locked="0"/>
    </xf>
    <xf numFmtId="0" fontId="6" fillId="2" borderId="17" xfId="1" applyFont="1" applyFill="1" applyBorder="1" applyAlignment="1" applyProtection="1">
      <alignment horizontal="left" vertical="center" indent="1" shrinkToFit="1"/>
      <protection locked="0"/>
    </xf>
    <xf numFmtId="0" fontId="6" fillId="0" borderId="3" xfId="1" applyFont="1" applyBorder="1" applyAlignment="1">
      <alignment horizontal="left"/>
    </xf>
    <xf numFmtId="0" fontId="9" fillId="0" borderId="0" xfId="1" applyFont="1" applyAlignment="1">
      <alignment horizontal="left"/>
    </xf>
    <xf numFmtId="0" fontId="6" fillId="0" borderId="1" xfId="2" applyFont="1" applyFill="1" applyBorder="1" applyAlignment="1" applyProtection="1">
      <alignment vertical="center"/>
    </xf>
    <xf numFmtId="0" fontId="8" fillId="2" borderId="6" xfId="2" applyFill="1" applyBorder="1" applyAlignment="1" applyProtection="1">
      <alignment horizontal="left" vertical="center" indent="1"/>
      <protection locked="0"/>
    </xf>
    <xf numFmtId="58" fontId="6" fillId="0" borderId="8" xfId="1" applyNumberFormat="1" applyFont="1" applyBorder="1" applyAlignment="1">
      <alignment vertical="center"/>
    </xf>
    <xf numFmtId="58" fontId="6" fillId="3" borderId="7" xfId="1" applyNumberFormat="1" applyFont="1" applyFill="1" applyBorder="1" applyAlignment="1">
      <alignment horizontal="left" vertical="center" indent="1"/>
    </xf>
    <xf numFmtId="49" fontId="6" fillId="0" borderId="1" xfId="1" applyNumberFormat="1" applyFont="1" applyBorder="1" applyAlignment="1">
      <alignment vertical="center"/>
    </xf>
    <xf numFmtId="49" fontId="8" fillId="2" borderId="6" xfId="2" applyNumberFormat="1" applyFill="1" applyBorder="1" applyAlignment="1" applyProtection="1">
      <alignment horizontal="left" vertical="center" indent="1"/>
      <protection locked="0"/>
    </xf>
    <xf numFmtId="0" fontId="6" fillId="0" borderId="1" xfId="1" applyFont="1" applyBorder="1" applyAlignment="1">
      <alignment horizontal="left" vertical="center"/>
    </xf>
    <xf numFmtId="0" fontId="10" fillId="2" borderId="6" xfId="1" applyFont="1" applyFill="1" applyBorder="1" applyAlignment="1" applyProtection="1">
      <alignment horizontal="left" vertical="center" indent="1"/>
      <protection locked="0"/>
    </xf>
    <xf numFmtId="38" fontId="6" fillId="0" borderId="3" xfId="3" applyFont="1" applyFill="1" applyBorder="1" applyAlignment="1"/>
    <xf numFmtId="38" fontId="6" fillId="2" borderId="6" xfId="3" applyFont="1" applyFill="1" applyBorder="1" applyAlignment="1" applyProtection="1">
      <alignment horizontal="left" vertical="center" indent="1"/>
      <protection locked="0"/>
    </xf>
    <xf numFmtId="178" fontId="6" fillId="2" borderId="6" xfId="1" applyNumberFormat="1" applyFont="1" applyFill="1" applyBorder="1" applyAlignment="1" applyProtection="1">
      <alignment horizontal="left" vertical="center" indent="1"/>
      <protection locked="0"/>
    </xf>
    <xf numFmtId="0" fontId="6" fillId="0" borderId="2" xfId="1" applyFont="1" applyBorder="1" applyAlignment="1">
      <alignment vertical="center" wrapText="1"/>
    </xf>
    <xf numFmtId="0" fontId="6" fillId="0" borderId="22" xfId="1" applyFont="1" applyBorder="1" applyAlignment="1">
      <alignment vertical="center" wrapText="1"/>
    </xf>
    <xf numFmtId="49" fontId="6" fillId="2" borderId="6" xfId="2" applyNumberFormat="1" applyFont="1" applyFill="1" applyBorder="1" applyAlignment="1" applyProtection="1">
      <alignment horizontal="left" vertical="center" indent="1" shrinkToFit="1"/>
      <protection locked="0"/>
    </xf>
    <xf numFmtId="178" fontId="6" fillId="2" borderId="6" xfId="2" applyNumberFormat="1" applyFont="1" applyFill="1" applyBorder="1" applyAlignment="1" applyProtection="1">
      <alignment horizontal="left" vertical="center" indent="1" shrinkToFit="1"/>
      <protection locked="0"/>
    </xf>
    <xf numFmtId="0" fontId="6" fillId="2" borderId="6" xfId="1" applyFont="1" applyFill="1" applyBorder="1" applyAlignment="1" applyProtection="1">
      <alignment horizontal="left" vertical="center" wrapText="1" indent="1"/>
      <protection locked="0"/>
    </xf>
    <xf numFmtId="0" fontId="6" fillId="3" borderId="7" xfId="1" applyFont="1" applyFill="1" applyBorder="1" applyAlignment="1">
      <alignment horizontal="left" vertical="center" wrapText="1" indent="1"/>
    </xf>
    <xf numFmtId="0" fontId="12" fillId="5" borderId="0" xfId="1" applyFont="1" applyFill="1" applyAlignment="1">
      <alignment horizontal="left" vertical="center"/>
    </xf>
    <xf numFmtId="9" fontId="6" fillId="3" borderId="7" xfId="1" applyNumberFormat="1" applyFont="1" applyFill="1" applyBorder="1" applyAlignment="1">
      <alignment horizontal="left" vertical="center" indent="1"/>
    </xf>
    <xf numFmtId="9" fontId="6" fillId="0" borderId="3" xfId="5" applyFont="1" applyFill="1" applyBorder="1" applyAlignment="1"/>
    <xf numFmtId="0" fontId="10" fillId="0" borderId="2" xfId="1" applyFont="1" applyBorder="1" applyAlignment="1">
      <alignment vertical="center" wrapText="1"/>
    </xf>
    <xf numFmtId="0" fontId="13" fillId="0" borderId="3" xfId="1" applyFont="1" applyBorder="1"/>
    <xf numFmtId="0" fontId="6" fillId="0" borderId="1" xfId="1" applyFont="1" applyBorder="1" applyAlignment="1">
      <alignment vertical="center" textRotation="255"/>
    </xf>
    <xf numFmtId="0" fontId="6" fillId="2" borderId="27" xfId="1" applyFont="1" applyFill="1" applyBorder="1" applyAlignment="1" applyProtection="1">
      <alignment horizontal="left" vertical="center" wrapText="1"/>
      <protection locked="0"/>
    </xf>
    <xf numFmtId="0" fontId="6" fillId="0" borderId="3" xfId="1" applyFont="1" applyBorder="1" applyAlignment="1">
      <alignment horizontal="left" vertical="center"/>
    </xf>
    <xf numFmtId="0" fontId="12" fillId="0" borderId="0" xfId="1" applyFont="1" applyAlignment="1">
      <alignment horizontal="left" vertical="center"/>
    </xf>
    <xf numFmtId="0" fontId="6" fillId="0" borderId="1" xfId="2" applyNumberFormat="1" applyFont="1" applyFill="1" applyBorder="1" applyAlignment="1" applyProtection="1">
      <alignment vertical="center" wrapText="1"/>
    </xf>
    <xf numFmtId="0" fontId="6" fillId="0" borderId="22" xfId="1" applyFont="1" applyBorder="1"/>
    <xf numFmtId="0" fontId="6"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9"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Border="1" applyAlignment="1">
      <alignment horizontal="center" vertical="center"/>
    </xf>
    <xf numFmtId="0" fontId="0" fillId="0" borderId="38" xfId="6" applyFont="1" applyBorder="1" applyAlignment="1">
      <alignment horizontal="center" vertical="center"/>
    </xf>
    <xf numFmtId="0" fontId="0" fillId="0" borderId="12" xfId="6" applyFont="1" applyBorder="1" applyAlignment="1">
      <alignment horizontal="center" vertical="center"/>
    </xf>
    <xf numFmtId="0" fontId="0" fillId="0" borderId="9" xfId="6" applyFont="1" applyBorder="1">
      <alignment vertical="center"/>
    </xf>
    <xf numFmtId="0" fontId="0" fillId="0" borderId="12" xfId="6" applyFont="1" applyBorder="1">
      <alignment vertical="center"/>
    </xf>
    <xf numFmtId="0" fontId="0" fillId="0" borderId="26" xfId="6" applyFont="1" applyBorder="1" applyAlignment="1">
      <alignment horizontal="center" vertical="center"/>
    </xf>
    <xf numFmtId="0" fontId="0" fillId="0" borderId="0" xfId="6" applyFont="1" applyAlignment="1">
      <alignment horizontal="center" vertical="center"/>
    </xf>
    <xf numFmtId="0" fontId="0" fillId="0" borderId="39" xfId="6" applyFont="1" applyBorder="1" applyAlignment="1">
      <alignment horizontal="center" vertical="center"/>
    </xf>
    <xf numFmtId="0" fontId="0" fillId="0" borderId="26" xfId="6" applyFont="1" applyBorder="1">
      <alignment vertical="center"/>
    </xf>
    <xf numFmtId="0" fontId="0" fillId="0" borderId="39" xfId="6" applyFont="1" applyBorder="1">
      <alignment vertical="center"/>
    </xf>
    <xf numFmtId="0" fontId="0" fillId="0" borderId="22" xfId="6" applyFont="1" applyBorder="1">
      <alignment vertical="center"/>
    </xf>
    <xf numFmtId="0" fontId="0" fillId="0" borderId="25" xfId="6" applyFont="1" applyBorder="1">
      <alignment vertical="center"/>
    </xf>
    <xf numFmtId="0" fontId="1" fillId="3" borderId="40" xfId="6" applyFill="1" applyBorder="1" applyAlignment="1">
      <alignment horizontal="center" vertical="center"/>
    </xf>
    <xf numFmtId="0" fontId="0" fillId="0" borderId="22" xfId="6" applyFont="1" applyBorder="1" applyAlignment="1">
      <alignment horizontal="center" vertical="center"/>
    </xf>
    <xf numFmtId="0" fontId="0" fillId="0" borderId="29" xfId="6" applyFont="1" applyBorder="1" applyAlignment="1">
      <alignment horizontal="center" vertical="center"/>
    </xf>
    <xf numFmtId="0" fontId="0" fillId="0" borderId="25" xfId="6" applyFont="1" applyBorder="1" applyAlignment="1">
      <alignment horizontal="center" vertical="center"/>
    </xf>
    <xf numFmtId="179" fontId="0" fillId="0" borderId="42" xfId="6" applyNumberFormat="1" applyFont="1" applyBorder="1">
      <alignment vertical="center"/>
    </xf>
    <xf numFmtId="179" fontId="0" fillId="0" borderId="43" xfId="6" applyNumberFormat="1" applyFont="1" applyBorder="1">
      <alignment vertical="center"/>
    </xf>
    <xf numFmtId="179" fontId="0" fillId="0" borderId="44"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8" fillId="0" borderId="0" xfId="1" applyFont="1" applyAlignment="1">
      <alignment vertical="center"/>
    </xf>
    <xf numFmtId="0" fontId="19" fillId="0" borderId="45" xfId="1" applyFont="1" applyBorder="1" applyAlignment="1">
      <alignment vertical="center"/>
    </xf>
    <xf numFmtId="0" fontId="0" fillId="0" borderId="45" xfId="1" applyFont="1" applyBorder="1" applyAlignment="1">
      <alignment vertical="center"/>
    </xf>
    <xf numFmtId="0" fontId="18" fillId="0" borderId="45" xfId="1" applyFont="1" applyBorder="1" applyAlignment="1">
      <alignment vertical="center"/>
    </xf>
    <xf numFmtId="0" fontId="1" fillId="0" borderId="45" xfId="1" applyBorder="1" applyAlignment="1">
      <alignment horizontal="right" vertical="center"/>
    </xf>
    <xf numFmtId="0" fontId="0" fillId="6" borderId="53" xfId="1" applyFont="1" applyFill="1" applyBorder="1" applyAlignment="1">
      <alignment horizontal="center"/>
    </xf>
    <xf numFmtId="0" fontId="0" fillId="6" borderId="35" xfId="1" applyFont="1" applyFill="1" applyBorder="1" applyAlignment="1">
      <alignment horizontal="center"/>
    </xf>
    <xf numFmtId="0" fontId="0" fillId="0" borderId="51" xfId="1" applyFont="1" applyBorder="1"/>
    <xf numFmtId="0" fontId="0" fillId="0" borderId="54" xfId="1" applyFont="1" applyBorder="1"/>
    <xf numFmtId="0" fontId="0" fillId="0" borderId="55" xfId="1" applyFont="1" applyBorder="1" applyAlignment="1">
      <alignment vertical="top" wrapText="1"/>
    </xf>
    <xf numFmtId="0" fontId="0" fillId="5" borderId="9" xfId="1" applyFont="1" applyFill="1" applyBorder="1" applyAlignment="1">
      <alignment horizontal="center"/>
    </xf>
    <xf numFmtId="0" fontId="0" fillId="5" borderId="60" xfId="1" applyFont="1" applyFill="1" applyBorder="1" applyAlignment="1">
      <alignment horizontal="center"/>
    </xf>
    <xf numFmtId="0" fontId="0" fillId="0" borderId="58" xfId="1" applyFont="1" applyBorder="1"/>
    <xf numFmtId="0" fontId="0" fillId="0" borderId="45" xfId="1" applyFont="1" applyBorder="1"/>
    <xf numFmtId="0" fontId="0" fillId="0" borderId="61" xfId="1" applyFont="1" applyBorder="1" applyAlignment="1">
      <alignment vertical="top" wrapText="1"/>
    </xf>
    <xf numFmtId="0" fontId="0" fillId="6" borderId="53" xfId="1" applyFont="1" applyFill="1" applyBorder="1" applyAlignment="1">
      <alignment horizontal="center" vertical="center" wrapText="1"/>
    </xf>
    <xf numFmtId="0" fontId="0" fillId="6" borderId="53" xfId="1" applyFont="1" applyFill="1" applyBorder="1" applyAlignment="1">
      <alignment horizontal="center" vertical="center"/>
    </xf>
    <xf numFmtId="38" fontId="0" fillId="6" borderId="53" xfId="1" applyNumberFormat="1" applyFont="1" applyFill="1" applyBorder="1" applyAlignment="1">
      <alignment horizontal="center" vertical="center"/>
    </xf>
    <xf numFmtId="0" fontId="0" fillId="6" borderId="65" xfId="1" applyFont="1" applyFill="1" applyBorder="1" applyAlignment="1">
      <alignment horizontal="center" vertical="top" wrapText="1"/>
    </xf>
    <xf numFmtId="0" fontId="0" fillId="0" borderId="56" xfId="1" applyFont="1" applyBorder="1"/>
    <xf numFmtId="0" fontId="0" fillId="0" borderId="0" xfId="1" applyFont="1" applyAlignment="1">
      <alignment vertical="top" wrapText="1"/>
    </xf>
    <xf numFmtId="0" fontId="0" fillId="0" borderId="45" xfId="1" applyFont="1" applyBorder="1" applyAlignment="1">
      <alignment vertical="top" wrapText="1"/>
    </xf>
    <xf numFmtId="0" fontId="0" fillId="0" borderId="1" xfId="1" applyFont="1" applyBorder="1" applyAlignment="1">
      <alignment horizontal="center"/>
    </xf>
    <xf numFmtId="0" fontId="0" fillId="0" borderId="70" xfId="1" applyFont="1" applyBorder="1" applyAlignment="1">
      <alignment horizontal="center"/>
    </xf>
    <xf numFmtId="0" fontId="0" fillId="0" borderId="79" xfId="1" applyFont="1" applyBorder="1" applyAlignment="1">
      <alignment vertical="center"/>
    </xf>
    <xf numFmtId="0" fontId="0" fillId="0" borderId="80" xfId="1" applyFont="1" applyBorder="1" applyAlignment="1">
      <alignment vertical="center"/>
    </xf>
    <xf numFmtId="0" fontId="0" fillId="0" borderId="81" xfId="1" applyFont="1" applyBorder="1" applyAlignment="1">
      <alignment vertical="center"/>
    </xf>
    <xf numFmtId="0" fontId="0" fillId="0" borderId="82" xfId="1" applyFont="1" applyBorder="1" applyAlignment="1">
      <alignment vertical="center"/>
    </xf>
    <xf numFmtId="0" fontId="1" fillId="0" borderId="80" xfId="4" applyBorder="1">
      <alignment vertical="center"/>
    </xf>
    <xf numFmtId="0" fontId="0" fillId="0" borderId="84" xfId="1" applyFont="1" applyBorder="1" applyAlignment="1">
      <alignment horizontal="center" vertical="center"/>
    </xf>
    <xf numFmtId="0" fontId="0" fillId="0" borderId="84" xfId="1" applyFont="1" applyBorder="1" applyAlignment="1">
      <alignment horizontal="distributed" vertical="center"/>
    </xf>
    <xf numFmtId="0" fontId="0" fillId="0" borderId="22" xfId="1" applyFont="1" applyBorder="1" applyAlignment="1">
      <alignment horizontal="center" vertical="center"/>
    </xf>
    <xf numFmtId="0" fontId="0" fillId="0" borderId="22" xfId="1" applyFont="1" applyBorder="1" applyAlignment="1">
      <alignment horizontal="distributed" vertical="center"/>
    </xf>
    <xf numFmtId="0" fontId="0" fillId="0" borderId="1" xfId="1" applyFont="1" applyBorder="1" applyAlignment="1">
      <alignment horizontal="distributed" vertical="center"/>
    </xf>
    <xf numFmtId="0" fontId="0" fillId="0" borderId="34" xfId="1" applyFont="1" applyBorder="1" applyAlignment="1">
      <alignment vertical="center"/>
    </xf>
    <xf numFmtId="0" fontId="0" fillId="0" borderId="97" xfId="1" applyFont="1" applyBorder="1" applyAlignment="1">
      <alignment vertical="center"/>
    </xf>
    <xf numFmtId="0" fontId="0" fillId="0" borderId="57" xfId="1" applyFont="1" applyBorder="1" applyAlignment="1">
      <alignment vertical="center"/>
    </xf>
    <xf numFmtId="0" fontId="0" fillId="0" borderId="23" xfId="1" applyFont="1" applyBorder="1" applyAlignment="1">
      <alignment vertical="center"/>
    </xf>
    <xf numFmtId="0" fontId="0" fillId="0" borderId="29" xfId="1" applyFont="1" applyBorder="1" applyAlignment="1">
      <alignment vertical="center"/>
    </xf>
    <xf numFmtId="0" fontId="0" fillId="0" borderId="92" xfId="1" applyFont="1" applyBorder="1" applyAlignment="1">
      <alignment vertical="center"/>
    </xf>
    <xf numFmtId="0" fontId="0" fillId="0" borderId="98" xfId="1" applyFont="1" applyBorder="1" applyAlignment="1">
      <alignment vertical="center"/>
    </xf>
    <xf numFmtId="0" fontId="0" fillId="0" borderId="53" xfId="1" applyFont="1" applyBorder="1" applyAlignment="1">
      <alignment horizontal="center" vertical="center"/>
    </xf>
    <xf numFmtId="0" fontId="0" fillId="0" borderId="104" xfId="1" applyFont="1" applyBorder="1" applyAlignment="1">
      <alignment horizontal="center"/>
    </xf>
    <xf numFmtId="0" fontId="0" fillId="0" borderId="76" xfId="1" applyFont="1" applyBorder="1" applyAlignment="1">
      <alignment horizontal="center"/>
    </xf>
    <xf numFmtId="0" fontId="0" fillId="0" borderId="2" xfId="1" applyFont="1" applyBorder="1" applyAlignment="1">
      <alignment horizontal="right" vertical="center"/>
    </xf>
    <xf numFmtId="0" fontId="0" fillId="0" borderId="99" xfId="1" applyFont="1" applyBorder="1" applyAlignment="1">
      <alignment horizontal="center" vertical="center"/>
    </xf>
    <xf numFmtId="0" fontId="0" fillId="0" borderId="106" xfId="1" applyFont="1" applyBorder="1" applyAlignment="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lignment horizontal="center"/>
    </xf>
    <xf numFmtId="0" fontId="0" fillId="0" borderId="47" xfId="1" applyFont="1" applyBorder="1" applyAlignment="1">
      <alignment vertical="center"/>
    </xf>
    <xf numFmtId="0" fontId="0" fillId="0" borderId="62" xfId="1" applyFont="1" applyBorder="1" applyAlignment="1">
      <alignment horizontal="center" vertical="center"/>
    </xf>
    <xf numFmtId="0" fontId="0" fillId="0" borderId="71" xfId="1" applyFont="1" applyBorder="1" applyAlignment="1">
      <alignment horizontal="center" vertical="center" shrinkToFit="1"/>
    </xf>
    <xf numFmtId="0" fontId="17" fillId="0" borderId="54" xfId="1" applyFont="1" applyBorder="1" applyAlignment="1">
      <alignment horizontal="right"/>
    </xf>
    <xf numFmtId="0" fontId="19" fillId="0" borderId="0" xfId="1" applyFont="1" applyAlignment="1">
      <alignment vertical="center"/>
    </xf>
    <xf numFmtId="0" fontId="0" fillId="0" borderId="45" xfId="1" applyFont="1" applyBorder="1" applyAlignment="1">
      <alignment horizontal="right"/>
    </xf>
    <xf numFmtId="0" fontId="0" fillId="0" borderId="71" xfId="1" applyFont="1" applyBorder="1" applyAlignment="1">
      <alignment horizontal="center" vertical="center"/>
    </xf>
    <xf numFmtId="0" fontId="21" fillId="0" borderId="0" xfId="1" applyFont="1"/>
    <xf numFmtId="0" fontId="0" fillId="0" borderId="108" xfId="1" applyFont="1" applyBorder="1" applyAlignment="1">
      <alignment horizontal="center" vertical="center" wrapText="1"/>
    </xf>
    <xf numFmtId="0" fontId="0" fillId="0" borderId="113" xfId="1" applyFont="1" applyBorder="1" applyAlignment="1">
      <alignment horizontal="center"/>
    </xf>
    <xf numFmtId="0" fontId="0" fillId="0" borderId="114" xfId="1" applyFont="1" applyBorder="1" applyAlignment="1">
      <alignment horizontal="center" vertical="center"/>
    </xf>
    <xf numFmtId="49" fontId="0" fillId="0" borderId="118" xfId="1" applyNumberFormat="1" applyFont="1" applyBorder="1" applyAlignment="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1" fillId="0" borderId="0" xfId="1" applyFont="1" applyAlignment="1">
      <alignment horizontal="center"/>
    </xf>
    <xf numFmtId="49" fontId="0" fillId="0" borderId="22"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lignment horizontal="center" vertical="center" shrinkToFit="1"/>
    </xf>
    <xf numFmtId="49" fontId="0" fillId="0" borderId="10" xfId="1" applyNumberFormat="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lignment horizontal="center" vertical="center" shrinkToFit="1"/>
    </xf>
    <xf numFmtId="38" fontId="0" fillId="2" borderId="70" xfId="3" applyFont="1" applyFill="1" applyBorder="1" applyAlignment="1" applyProtection="1">
      <alignment vertical="center"/>
      <protection locked="0"/>
    </xf>
    <xf numFmtId="0" fontId="17" fillId="0" borderId="0" xfId="1" applyFont="1" applyAlignment="1">
      <alignment horizontal="right"/>
    </xf>
    <xf numFmtId="0" fontId="22" fillId="0" borderId="0" xfId="1" applyFont="1" applyAlignment="1">
      <alignment vertical="center"/>
    </xf>
    <xf numFmtId="0" fontId="0" fillId="0" borderId="3" xfId="1" applyFont="1" applyBorder="1" applyAlignment="1">
      <alignment horizontal="center"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9"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85" xfId="1" applyFont="1" applyBorder="1" applyAlignment="1">
      <alignment vertical="center"/>
    </xf>
    <xf numFmtId="0" fontId="0" fillId="0" borderId="123" xfId="1" applyFont="1" applyBorder="1" applyAlignment="1">
      <alignment vertical="center" shrinkToFit="1"/>
    </xf>
    <xf numFmtId="0" fontId="0" fillId="0" borderId="124" xfId="1" applyFont="1" applyBorder="1" applyAlignment="1">
      <alignment vertical="center" shrinkToFit="1"/>
    </xf>
    <xf numFmtId="49" fontId="0" fillId="0" borderId="0" xfId="1" applyNumberFormat="1" applyFont="1" applyAlignment="1">
      <alignment horizontal="left" vertical="center"/>
    </xf>
    <xf numFmtId="0" fontId="0" fillId="0" borderId="95" xfId="1" applyFont="1" applyBorder="1" applyAlignment="1">
      <alignment vertical="center"/>
    </xf>
    <xf numFmtId="0" fontId="0" fillId="0" borderId="125" xfId="1" applyFont="1" applyBorder="1" applyAlignment="1">
      <alignment vertical="center" shrinkToFit="1"/>
    </xf>
    <xf numFmtId="0" fontId="0" fillId="0" borderId="125" xfId="1" applyFont="1" applyBorder="1" applyAlignment="1">
      <alignment vertical="center"/>
    </xf>
    <xf numFmtId="0" fontId="0" fillId="0" borderId="126" xfId="1" applyFont="1" applyBorder="1" applyAlignment="1">
      <alignment vertical="center"/>
    </xf>
    <xf numFmtId="0" fontId="0" fillId="0" borderId="0" xfId="1" applyFont="1" applyAlignment="1">
      <alignment horizontal="left" vertical="center"/>
    </xf>
    <xf numFmtId="0" fontId="0" fillId="0" borderId="123" xfId="1" applyFont="1" applyBorder="1" applyAlignment="1">
      <alignment vertical="center"/>
    </xf>
    <xf numFmtId="0" fontId="0" fillId="0" borderId="124" xfId="1" applyFont="1" applyBorder="1" applyAlignment="1">
      <alignment vertical="center"/>
    </xf>
    <xf numFmtId="49" fontId="0" fillId="0" borderId="0" xfId="1" applyNumberFormat="1" applyFont="1" applyAlignment="1">
      <alignment horizontal="left"/>
    </xf>
    <xf numFmtId="181" fontId="0" fillId="0" borderId="39"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6"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9"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41" xfId="1" applyFont="1" applyBorder="1" applyAlignment="1">
      <alignment horizontal="left" vertical="center" shrinkToFit="1"/>
    </xf>
    <xf numFmtId="0" fontId="0" fillId="0" borderId="38" xfId="1" applyFont="1" applyBorder="1" applyAlignment="1">
      <alignment vertical="center"/>
    </xf>
    <xf numFmtId="0" fontId="0" fillId="0" borderId="34"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10" xfId="1" applyFont="1" applyBorder="1" applyAlignment="1">
      <alignment vertical="center"/>
    </xf>
    <xf numFmtId="0" fontId="0" fillId="0" borderId="12"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lignment vertical="center" wrapText="1"/>
    </xf>
    <xf numFmtId="0" fontId="0" fillId="0" borderId="25" xfId="1" applyFont="1" applyBorder="1" applyAlignment="1">
      <alignment vertical="center"/>
    </xf>
    <xf numFmtId="0" fontId="0" fillId="0" borderId="34" xfId="1" applyFont="1" applyBorder="1" applyAlignment="1">
      <alignment vertical="center" wrapText="1"/>
    </xf>
    <xf numFmtId="0" fontId="0" fillId="0" borderId="39" xfId="1" applyFont="1" applyBorder="1" applyAlignment="1">
      <alignment vertical="center" wrapText="1"/>
    </xf>
    <xf numFmtId="0" fontId="0" fillId="0" borderId="39" xfId="1" applyFont="1" applyBorder="1" applyAlignment="1">
      <alignment vertical="center"/>
    </xf>
    <xf numFmtId="0" fontId="4" fillId="0" borderId="9" xfId="1" applyFont="1" applyBorder="1" applyAlignment="1">
      <alignment horizontal="center"/>
    </xf>
    <xf numFmtId="0" fontId="0" fillId="0" borderId="1" xfId="1" applyFont="1" applyBorder="1" applyAlignment="1">
      <alignment horizontal="left" vertical="center" shrinkToFit="1"/>
    </xf>
    <xf numFmtId="0" fontId="0" fillId="0" borderId="34" xfId="1" applyFont="1" applyBorder="1" applyAlignment="1">
      <alignment horizontal="center" vertical="center" shrinkToFit="1"/>
    </xf>
    <xf numFmtId="0" fontId="0" fillId="0" borderId="22" xfId="1" applyFont="1" applyBorder="1" applyAlignment="1">
      <alignment horizontal="center" vertical="center" shrinkToFit="1"/>
    </xf>
    <xf numFmtId="0" fontId="0" fillId="0" borderId="3" xfId="1" applyFont="1" applyBorder="1" applyAlignment="1">
      <alignment vertical="center" shrinkToFit="1"/>
    </xf>
    <xf numFmtId="0" fontId="0" fillId="0" borderId="26" xfId="1" applyFont="1" applyBorder="1" applyAlignment="1">
      <alignment horizontal="center" vertical="center" shrinkToFit="1"/>
    </xf>
    <xf numFmtId="0" fontId="0" fillId="0" borderId="23" xfId="1" applyFont="1" applyBorder="1" applyAlignment="1">
      <alignment vertical="center" wrapText="1"/>
    </xf>
    <xf numFmtId="0" fontId="0" fillId="0" borderId="25" xfId="1" applyFont="1" applyBorder="1" applyAlignment="1">
      <alignment vertical="center" wrapText="1"/>
    </xf>
    <xf numFmtId="0" fontId="0" fillId="0" borderId="41" xfId="1" applyFont="1" applyBorder="1"/>
    <xf numFmtId="0" fontId="0" fillId="0" borderId="0" xfId="1" applyFont="1" applyAlignment="1">
      <alignment horizontal="center"/>
    </xf>
    <xf numFmtId="0" fontId="0" fillId="0" borderId="2" xfId="1" applyFont="1" applyBorder="1" applyAlignment="1">
      <alignment vertical="center"/>
    </xf>
    <xf numFmtId="0" fontId="0" fillId="2" borderId="1" xfId="1" applyFont="1" applyFill="1" applyBorder="1" applyAlignment="1" applyProtection="1">
      <alignment horizont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Alignment="1">
      <alignment horizontal="center"/>
    </xf>
    <xf numFmtId="0" fontId="22" fillId="0" borderId="0" xfId="1" applyFont="1"/>
    <xf numFmtId="0" fontId="0" fillId="0" borderId="29" xfId="1" applyFont="1" applyBorder="1" applyAlignment="1">
      <alignment shrinkToFit="1"/>
    </xf>
    <xf numFmtId="0" fontId="0" fillId="0" borderId="1" xfId="1" applyFont="1" applyBorder="1" applyAlignment="1">
      <alignment horizontal="center" vertical="center"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6" fillId="0" borderId="0" xfId="1" applyFont="1" applyAlignment="1">
      <alignment horizontal="center"/>
    </xf>
    <xf numFmtId="58" fontId="0" fillId="0" borderId="0" xfId="1" applyNumberFormat="1" applyFont="1" applyAlignment="1">
      <alignment horizontal="distributed"/>
    </xf>
    <xf numFmtId="0" fontId="6" fillId="0" borderId="0" xfId="1" applyFont="1"/>
    <xf numFmtId="0" fontId="6" fillId="0" borderId="0" xfId="1" applyFont="1" applyAlignment="1">
      <alignment horizontal="right"/>
    </xf>
    <xf numFmtId="0" fontId="1" fillId="0" borderId="0" xfId="1" applyAlignment="1">
      <alignment horizontal="center" vertical="center"/>
    </xf>
    <xf numFmtId="0" fontId="1" fillId="0" borderId="34" xfId="1" applyBorder="1" applyAlignment="1">
      <alignment horizontal="center" vertical="center"/>
    </xf>
    <xf numFmtId="0" fontId="1" fillId="0" borderId="39" xfId="1" applyBorder="1" applyAlignment="1">
      <alignment horizontal="center" vertical="center"/>
    </xf>
    <xf numFmtId="0" fontId="1" fillId="0" borderId="34" xfId="1" applyBorder="1"/>
    <xf numFmtId="0" fontId="1" fillId="0" borderId="39" xfId="1" applyBorder="1"/>
    <xf numFmtId="0" fontId="0" fillId="0" borderId="34" xfId="1" applyFont="1" applyBorder="1"/>
    <xf numFmtId="0" fontId="1" fillId="0" borderId="0" xfId="4">
      <alignment vertical="center"/>
    </xf>
    <xf numFmtId="0" fontId="1" fillId="0" borderId="34" xfId="1" applyBorder="1" applyAlignment="1">
      <alignment vertical="center"/>
    </xf>
    <xf numFmtId="0" fontId="1" fillId="0" borderId="34" xfId="4" applyBorder="1">
      <alignment vertical="center"/>
    </xf>
    <xf numFmtId="0" fontId="0" fillId="0" borderId="34" xfId="1" applyFont="1" applyBorder="1" applyAlignment="1">
      <alignment horizontal="left" vertical="center"/>
    </xf>
    <xf numFmtId="0" fontId="1" fillId="0" borderId="0" xfId="1" applyAlignment="1">
      <alignment horizontal="right" vertical="center"/>
    </xf>
    <xf numFmtId="0" fontId="1" fillId="0" borderId="23" xfId="1" applyBorder="1"/>
    <xf numFmtId="0" fontId="1" fillId="0" borderId="29" xfId="1" applyBorder="1"/>
    <xf numFmtId="0" fontId="1" fillId="0" borderId="25" xfId="1" applyBorder="1"/>
    <xf numFmtId="0" fontId="1" fillId="0" borderId="29"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3" fillId="0" borderId="0" xfId="1" applyFont="1"/>
    <xf numFmtId="0" fontId="24" fillId="0" borderId="0" xfId="1" applyFont="1"/>
    <xf numFmtId="0" fontId="0" fillId="0" borderId="45" xfId="1" applyFont="1" applyBorder="1" applyAlignment="1">
      <alignment vertical="center" shrinkToFit="1"/>
    </xf>
    <xf numFmtId="0" fontId="0" fillId="0" borderId="54" xfId="1" applyFont="1" applyBorder="1" applyAlignment="1">
      <alignment vertical="center"/>
    </xf>
    <xf numFmtId="0" fontId="0" fillId="0" borderId="137" xfId="1" applyFont="1" applyBorder="1" applyAlignment="1">
      <alignment vertical="center"/>
    </xf>
    <xf numFmtId="0" fontId="4" fillId="0" borderId="10" xfId="1" applyFont="1" applyBorder="1"/>
    <xf numFmtId="0" fontId="4" fillId="0" borderId="38" xfId="1" applyFont="1" applyBorder="1"/>
    <xf numFmtId="0" fontId="4" fillId="0" borderId="12" xfId="1" applyFont="1" applyBorder="1"/>
    <xf numFmtId="0" fontId="4" fillId="0" borderId="34" xfId="1" applyFont="1" applyBorder="1"/>
    <xf numFmtId="0" fontId="4" fillId="0" borderId="39" xfId="1" applyFont="1" applyBorder="1"/>
    <xf numFmtId="0" fontId="0" fillId="0" borderId="68" xfId="1" applyFont="1" applyBorder="1" applyAlignment="1">
      <alignment vertical="center"/>
    </xf>
    <xf numFmtId="0" fontId="0" fillId="0" borderId="59" xfId="1" applyFont="1" applyBorder="1" applyAlignment="1">
      <alignment vertical="center"/>
    </xf>
    <xf numFmtId="0" fontId="0" fillId="0" borderId="30" xfId="1" applyFont="1" applyBorder="1" applyAlignment="1">
      <alignment horizontal="center" vertical="center" textRotation="255"/>
    </xf>
    <xf numFmtId="0" fontId="4" fillId="0" borderId="54" xfId="1" applyFont="1" applyBorder="1"/>
    <xf numFmtId="0" fontId="4" fillId="0" borderId="63" xfId="1" applyFont="1" applyBorder="1"/>
    <xf numFmtId="0" fontId="4" fillId="0" borderId="52" xfId="1" applyFont="1" applyBorder="1"/>
    <xf numFmtId="0" fontId="0" fillId="0" borderId="41" xfId="1" applyFont="1" applyBorder="1" applyAlignment="1">
      <alignment vertical="center"/>
    </xf>
    <xf numFmtId="0" fontId="0" fillId="0" borderId="43" xfId="1" applyFont="1" applyBorder="1" applyAlignment="1">
      <alignment vertical="center"/>
    </xf>
    <xf numFmtId="0" fontId="0" fillId="0" borderId="77" xfId="1" applyFont="1" applyBorder="1" applyAlignment="1">
      <alignment vertical="center"/>
    </xf>
    <xf numFmtId="0" fontId="4" fillId="0" borderId="45" xfId="1" applyFont="1" applyBorder="1"/>
    <xf numFmtId="0" fontId="4" fillId="0" borderId="68" xfId="1" applyFont="1" applyBorder="1"/>
    <xf numFmtId="0" fontId="4" fillId="0" borderId="59" xfId="1" applyFont="1" applyBorder="1"/>
    <xf numFmtId="0" fontId="17" fillId="0" borderId="54" xfId="1" applyFont="1" applyBorder="1" applyAlignment="1">
      <alignment horizontal="right" vertical="center"/>
    </xf>
    <xf numFmtId="0" fontId="0" fillId="0" borderId="0" xfId="1" applyFont="1" applyAlignment="1">
      <alignment horizontal="right" vertical="center"/>
    </xf>
    <xf numFmtId="0" fontId="0" fillId="0" borderId="46" xfId="1" applyFont="1" applyBorder="1" applyAlignment="1">
      <alignment horizontal="center" vertical="center"/>
    </xf>
    <xf numFmtId="0" fontId="0" fillId="0" borderId="39" xfId="1" applyFont="1" applyBorder="1"/>
    <xf numFmtId="181" fontId="0" fillId="0" borderId="0" xfId="1" applyNumberFormat="1" applyFont="1" applyAlignment="1">
      <alignment vertical="center" wrapText="1"/>
    </xf>
    <xf numFmtId="0" fontId="0" fillId="0" borderId="29" xfId="1" applyFont="1" applyBorder="1"/>
    <xf numFmtId="0" fontId="0" fillId="0" borderId="29" xfId="1" applyFont="1" applyBorder="1" applyAlignment="1">
      <alignment horizontal="right" vertical="center"/>
    </xf>
    <xf numFmtId="0" fontId="0" fillId="0" borderId="1" xfId="1" applyFont="1" applyBorder="1" applyAlignment="1">
      <alignment horizontal="center" vertical="top" textRotation="255"/>
    </xf>
    <xf numFmtId="0" fontId="0" fillId="0" borderId="1" xfId="1" applyFont="1" applyBorder="1" applyAlignment="1">
      <alignment horizontal="center" vertical="top" textRotation="255" shrinkToFit="1"/>
    </xf>
    <xf numFmtId="0" fontId="0" fillId="0" borderId="1" xfId="1" applyFont="1" applyBorder="1" applyAlignment="1">
      <alignment vertical="center" textRotation="255" shrinkToFit="1"/>
    </xf>
    <xf numFmtId="0" fontId="0" fillId="8" borderId="0" xfId="1" applyFont="1" applyFill="1" applyAlignment="1">
      <alignment horizontal="center"/>
    </xf>
    <xf numFmtId="0" fontId="0" fillId="0" borderId="29" xfId="1" applyFont="1" applyBorder="1" applyAlignment="1">
      <alignment horizontal="right"/>
    </xf>
    <xf numFmtId="38" fontId="0" fillId="0" borderId="0" xfId="3" applyFont="1" applyFill="1" applyBorder="1" applyAlignment="1" applyProtection="1">
      <alignment horizontal="right" vertical="center" shrinkToFit="1"/>
    </xf>
    <xf numFmtId="0" fontId="29"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6" fillId="0" borderId="0" xfId="1" applyFont="1" applyAlignment="1">
      <alignment horizontal="left"/>
    </xf>
    <xf numFmtId="0" fontId="30" fillId="0" borderId="0" xfId="1" applyFont="1"/>
    <xf numFmtId="0" fontId="0" fillId="0" borderId="25" xfId="1" applyFont="1" applyBorder="1"/>
    <xf numFmtId="0" fontId="0" fillId="0" borderId="23" xfId="1" applyFont="1" applyBorder="1"/>
    <xf numFmtId="0" fontId="6" fillId="0" borderId="0" xfId="1" applyFont="1" applyAlignment="1">
      <alignment horizontal="left" vertical="center"/>
    </xf>
    <xf numFmtId="0" fontId="0" fillId="0" borderId="51" xfId="1" applyFont="1" applyBorder="1" applyAlignment="1">
      <alignment horizontal="center" vertical="center"/>
    </xf>
    <xf numFmtId="0" fontId="0" fillId="0" borderId="54" xfId="1" applyFont="1" applyBorder="1" applyAlignment="1">
      <alignment horizontal="center" vertical="center"/>
    </xf>
    <xf numFmtId="0" fontId="0" fillId="0" borderId="55" xfId="1" applyFont="1" applyBorder="1" applyAlignment="1">
      <alignment horizontal="center" vertic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56" xfId="1" applyFont="1" applyBorder="1" applyAlignment="1">
      <alignment horizontal="left" vertical="top"/>
    </xf>
    <xf numFmtId="0" fontId="0" fillId="0" borderId="0" xfId="1" applyFont="1" applyAlignment="1">
      <alignment horizontal="left" vertical="top"/>
    </xf>
    <xf numFmtId="0" fontId="0" fillId="0" borderId="57" xfId="1" applyFont="1" applyBorder="1" applyAlignment="1">
      <alignment horizontal="left" vertical="top"/>
    </xf>
    <xf numFmtId="0" fontId="0" fillId="5" borderId="9" xfId="1" applyFont="1" applyFill="1" applyBorder="1" applyAlignment="1">
      <alignment horizontal="center" vertical="center"/>
    </xf>
    <xf numFmtId="0" fontId="0" fillId="5" borderId="60" xfId="1" applyFont="1" applyFill="1" applyBorder="1" applyAlignment="1">
      <alignment horizontal="center" vertical="center"/>
    </xf>
    <xf numFmtId="38" fontId="0" fillId="0" borderId="53" xfId="1" applyNumberFormat="1" applyFont="1" applyBorder="1" applyAlignment="1">
      <alignment horizontal="center" vertical="center"/>
    </xf>
    <xf numFmtId="0" fontId="0" fillId="0" borderId="53" xfId="1" applyFont="1" applyBorder="1" applyAlignment="1">
      <alignment horizontal="center" vertical="top"/>
    </xf>
    <xf numFmtId="0" fontId="0" fillId="0" borderId="53" xfId="1" applyFont="1" applyBorder="1" applyAlignment="1">
      <alignment horizontal="left" vertical="top"/>
    </xf>
    <xf numFmtId="0" fontId="0" fillId="0" borderId="65" xfId="1" applyFont="1" applyBorder="1" applyAlignment="1">
      <alignment horizontal="left" vertical="top"/>
    </xf>
    <xf numFmtId="0" fontId="0" fillId="0" borderId="1" xfId="1" applyFont="1" applyBorder="1" applyAlignment="1">
      <alignment vertical="center"/>
    </xf>
    <xf numFmtId="0" fontId="0" fillId="0" borderId="37" xfId="1" applyFont="1" applyBorder="1" applyAlignment="1">
      <alignment vertical="center"/>
    </xf>
    <xf numFmtId="0" fontId="0" fillId="0" borderId="70" xfId="1" applyFont="1" applyBorder="1" applyAlignment="1">
      <alignment vertical="center"/>
    </xf>
    <xf numFmtId="0" fontId="0" fillId="0" borderId="44" xfId="1" applyFont="1" applyBorder="1" applyAlignment="1">
      <alignment vertical="center"/>
    </xf>
    <xf numFmtId="0" fontId="0" fillId="0" borderId="76" xfId="1" applyFont="1" applyBorder="1" applyAlignment="1">
      <alignment horizontal="center" vertical="center"/>
    </xf>
    <xf numFmtId="0" fontId="0" fillId="0" borderId="43" xfId="1" applyFont="1" applyBorder="1" applyAlignment="1">
      <alignment horizontal="right" vertical="center"/>
    </xf>
    <xf numFmtId="0" fontId="0" fillId="0" borderId="78"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0" fillId="0" borderId="148" xfId="1" applyFont="1" applyBorder="1" applyAlignment="1">
      <alignment horizontal="center" vertical="center" shrinkToFit="1"/>
    </xf>
    <xf numFmtId="0" fontId="0" fillId="0" borderId="149" xfId="1" applyFont="1" applyBorder="1" applyAlignment="1">
      <alignment horizontal="center" vertical="center" shrinkToFit="1"/>
    </xf>
    <xf numFmtId="0" fontId="0" fillId="0" borderId="151" xfId="1" applyFont="1" applyBorder="1" applyAlignment="1">
      <alignment horizontal="center" vertical="center"/>
    </xf>
    <xf numFmtId="0" fontId="0" fillId="0" borderId="154"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151" xfId="1" applyFont="1" applyBorder="1" applyAlignment="1">
      <alignment horizontal="center" vertical="center" shrinkToFit="1"/>
    </xf>
    <xf numFmtId="49" fontId="0" fillId="0" borderId="22" xfId="1" applyNumberFormat="1" applyFont="1" applyBorder="1" applyAlignment="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lignment horizontal="left" vertical="center" shrinkToFit="1"/>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9" xfId="1" applyNumberFormat="1" applyFont="1" applyBorder="1" applyAlignment="1">
      <alignment horizontal="center" vertical="center"/>
    </xf>
    <xf numFmtId="0" fontId="0" fillId="0" borderId="9" xfId="1" applyFont="1" applyBorder="1" applyAlignment="1">
      <alignment horizontal="left" vertical="center" shrinkToFit="1"/>
    </xf>
    <xf numFmtId="49" fontId="0" fillId="0" borderId="70" xfId="1" applyNumberFormat="1" applyFont="1" applyBorder="1" applyAlignment="1">
      <alignment horizontal="center" vertical="center"/>
    </xf>
    <xf numFmtId="0" fontId="0" fillId="0" borderId="70" xfId="1" applyFont="1" applyBorder="1" applyAlignment="1">
      <alignment horizontal="left" vertical="center" shrinkToFit="1"/>
    </xf>
    <xf numFmtId="0" fontId="0" fillId="2" borderId="78" xfId="1" applyFont="1" applyFill="1" applyBorder="1" applyAlignment="1" applyProtection="1">
      <alignment horizontal="center"/>
      <protection locked="0"/>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148" xfId="1" applyFont="1" applyBorder="1" applyAlignment="1">
      <alignment horizontal="center" vertical="center"/>
    </xf>
    <xf numFmtId="0" fontId="0" fillId="0" borderId="149" xfId="1" applyFont="1" applyBorder="1" applyAlignment="1">
      <alignment horizontal="center" vertical="center"/>
    </xf>
    <xf numFmtId="0" fontId="0" fillId="0" borderId="150" xfId="1" applyFont="1" applyBorder="1" applyAlignment="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49" fontId="0" fillId="0" borderId="26" xfId="1" applyNumberFormat="1" applyFont="1" applyBorder="1" applyAlignment="1">
      <alignment horizontal="center" vertical="center"/>
    </xf>
    <xf numFmtId="0" fontId="1" fillId="2" borderId="37" xfId="1" applyFill="1" applyBorder="1" applyAlignment="1" applyProtection="1">
      <alignment horizontal="center" vertical="center"/>
      <protection locked="0"/>
    </xf>
    <xf numFmtId="0" fontId="0" fillId="0" borderId="70" xfId="1" applyFont="1" applyBorder="1" applyAlignment="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lignment shrinkToFit="1"/>
    </xf>
    <xf numFmtId="0" fontId="17" fillId="0" borderId="0" xfId="1" applyFont="1" applyAlignment="1">
      <alignment horizontal="right" shrinkToFit="1"/>
    </xf>
    <xf numFmtId="181" fontId="0" fillId="0" borderId="34" xfId="1" applyNumberFormat="1" applyFont="1" applyBorder="1" applyAlignment="1">
      <alignment vertical="center"/>
    </xf>
    <xf numFmtId="0" fontId="0" fillId="0" borderId="29" xfId="1" applyFont="1" applyBorder="1" applyAlignment="1">
      <alignment horizontal="left"/>
    </xf>
    <xf numFmtId="58" fontId="0" fillId="0" borderId="0" xfId="1" applyNumberFormat="1" applyFont="1" applyProtection="1">
      <protection locked="0"/>
    </xf>
    <xf numFmtId="58" fontId="32"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1" fillId="0" borderId="0" xfId="1" applyFont="1"/>
    <xf numFmtId="0" fontId="1" fillId="0" borderId="34"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7" fillId="0" borderId="0" xfId="8" applyFont="1" applyAlignment="1">
      <alignment horizontal="center"/>
    </xf>
    <xf numFmtId="0" fontId="17" fillId="0" borderId="0" xfId="8" applyFont="1"/>
    <xf numFmtId="49" fontId="35" fillId="0" borderId="1" xfId="8" applyNumberFormat="1" applyFont="1" applyBorder="1" applyAlignment="1">
      <alignment horizontal="center" vertical="top" wrapText="1"/>
    </xf>
    <xf numFmtId="0" fontId="17" fillId="0" borderId="0" xfId="8" applyFont="1" applyAlignment="1">
      <alignment horizontal="center" vertical="top" wrapText="1"/>
    </xf>
    <xf numFmtId="0" fontId="35" fillId="0" borderId="9" xfId="8" applyFont="1" applyBorder="1" applyAlignment="1">
      <alignment horizontal="center" vertical="center" wrapText="1"/>
    </xf>
    <xf numFmtId="0" fontId="35" fillId="0" borderId="10" xfId="8" applyFont="1" applyBorder="1" applyAlignment="1">
      <alignment vertical="top" wrapText="1"/>
    </xf>
    <xf numFmtId="0" fontId="35" fillId="0" borderId="0" xfId="8" applyFont="1" applyAlignment="1">
      <alignment vertical="top" wrapText="1"/>
    </xf>
    <xf numFmtId="49" fontId="35" fillId="0" borderId="0" xfId="8" applyNumberFormat="1" applyFont="1" applyAlignment="1">
      <alignment vertical="top" wrapText="1"/>
    </xf>
    <xf numFmtId="58" fontId="35" fillId="0" borderId="0" xfId="8" applyNumberFormat="1" applyFont="1" applyAlignment="1">
      <alignment vertical="top" wrapText="1"/>
    </xf>
    <xf numFmtId="38" fontId="35" fillId="0" borderId="0" xfId="8" applyNumberFormat="1" applyFont="1" applyAlignment="1">
      <alignment vertical="top" wrapText="1"/>
    </xf>
    <xf numFmtId="178" fontId="35" fillId="0" borderId="0" xfId="8" applyNumberFormat="1" applyFont="1" applyAlignment="1">
      <alignment vertical="top" wrapText="1"/>
    </xf>
    <xf numFmtId="9" fontId="35" fillId="0" borderId="0" xfId="8" applyNumberFormat="1" applyFont="1" applyAlignment="1">
      <alignment vertical="top" wrapText="1"/>
    </xf>
    <xf numFmtId="185" fontId="35" fillId="0" borderId="0" xfId="8" applyNumberFormat="1" applyFont="1" applyAlignment="1">
      <alignment vertical="top" wrapText="1"/>
    </xf>
    <xf numFmtId="0" fontId="17"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29" fillId="0" borderId="0" xfId="7" applyFont="1">
      <alignment vertical="center"/>
    </xf>
    <xf numFmtId="0" fontId="20"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pplyAlignment="1">
      <alignment horizontal="center" vertical="center"/>
    </xf>
    <xf numFmtId="180" fontId="1" fillId="0" borderId="1" xfId="7" applyNumberFormat="1" applyBorder="1">
      <alignment vertical="center"/>
    </xf>
    <xf numFmtId="0" fontId="34"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6" fillId="0" borderId="0" xfId="4" applyFont="1">
      <alignment vertical="center"/>
    </xf>
    <xf numFmtId="0" fontId="37" fillId="0" borderId="0" xfId="4" applyFont="1">
      <alignment vertical="center"/>
    </xf>
    <xf numFmtId="0" fontId="1" fillId="0" borderId="0" xfId="4" applyAlignment="1">
      <alignment horizontal="center" vertical="center"/>
    </xf>
    <xf numFmtId="0" fontId="1" fillId="0" borderId="9" xfId="4" applyBorder="1" applyAlignment="1">
      <alignment horizontal="center" vertical="center"/>
    </xf>
    <xf numFmtId="0" fontId="22" fillId="0" borderId="0" xfId="1" applyFont="1" applyAlignment="1">
      <alignment horizontal="center" vertical="center"/>
    </xf>
    <xf numFmtId="0" fontId="1" fillId="0" borderId="22" xfId="4" applyBorder="1" applyAlignment="1">
      <alignment horizontal="center" vertical="center"/>
    </xf>
    <xf numFmtId="185" fontId="6" fillId="2" borderId="6" xfId="1" applyNumberFormat="1" applyFont="1" applyFill="1" applyBorder="1" applyAlignment="1" applyProtection="1">
      <alignment horizontal="left" vertical="center" indent="1"/>
      <protection locked="0"/>
    </xf>
    <xf numFmtId="0" fontId="10" fillId="0" borderId="1" xfId="1" applyFont="1" applyBorder="1" applyAlignment="1">
      <alignment vertical="center" wrapText="1"/>
    </xf>
    <xf numFmtId="0" fontId="10" fillId="0" borderId="1" xfId="2" applyNumberFormat="1" applyFont="1" applyFill="1" applyBorder="1" applyAlignment="1" applyProtection="1">
      <alignment vertical="center"/>
    </xf>
    <xf numFmtId="0" fontId="10" fillId="0" borderId="1" xfId="1" applyFont="1" applyBorder="1" applyAlignment="1">
      <alignment vertical="center"/>
    </xf>
    <xf numFmtId="0" fontId="10" fillId="0" borderId="2" xfId="6" applyFont="1" applyBorder="1" applyAlignment="1">
      <alignment horizontal="center" vertical="center"/>
    </xf>
    <xf numFmtId="180" fontId="10" fillId="5" borderId="9" xfId="1" applyNumberFormat="1" applyFont="1" applyFill="1" applyBorder="1" applyAlignment="1">
      <alignment horizontal="center"/>
    </xf>
    <xf numFmtId="180" fontId="10" fillId="5" borderId="60" xfId="1" applyNumberFormat="1" applyFont="1" applyFill="1" applyBorder="1" applyAlignment="1">
      <alignment horizontal="center"/>
    </xf>
    <xf numFmtId="180" fontId="10" fillId="5" borderId="70" xfId="1" applyNumberFormat="1" applyFont="1" applyFill="1" applyBorder="1" applyAlignment="1">
      <alignment horizontal="center"/>
    </xf>
    <xf numFmtId="180" fontId="10" fillId="5" borderId="44" xfId="1" applyNumberFormat="1" applyFont="1" applyFill="1" applyBorder="1" applyAlignment="1">
      <alignment horizontal="center"/>
    </xf>
    <xf numFmtId="0" fontId="38" fillId="6" borderId="53" xfId="1" applyFont="1" applyFill="1" applyBorder="1" applyAlignment="1">
      <alignment horizontal="center" vertical="center"/>
    </xf>
    <xf numFmtId="0" fontId="41" fillId="0" borderId="0" xfId="1" applyFont="1"/>
    <xf numFmtId="0" fontId="14" fillId="0" borderId="0" xfId="1" applyFont="1"/>
    <xf numFmtId="0" fontId="10" fillId="0" borderId="1" xfId="1" applyFont="1" applyBorder="1" applyAlignment="1">
      <alignment horizontal="center" vertical="center"/>
    </xf>
    <xf numFmtId="180" fontId="10" fillId="0" borderId="1" xfId="1" applyNumberFormat="1" applyFont="1" applyBorder="1" applyAlignment="1">
      <alignment horizontal="center" vertical="center"/>
    </xf>
    <xf numFmtId="180" fontId="10" fillId="0" borderId="70" xfId="1" applyNumberFormat="1" applyFont="1" applyBorder="1" applyAlignment="1">
      <alignment horizontal="center" vertical="center"/>
    </xf>
    <xf numFmtId="0" fontId="35" fillId="0" borderId="1" xfId="8" applyFont="1" applyBorder="1" applyAlignment="1">
      <alignment horizontal="center" vertical="top" wrapText="1"/>
    </xf>
    <xf numFmtId="0" fontId="35" fillId="0" borderId="9" xfId="8" applyFont="1" applyBorder="1" applyAlignment="1">
      <alignment horizontal="center" vertical="top" wrapText="1"/>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45" fillId="0" borderId="0" xfId="4" applyFont="1">
      <alignment vertical="center"/>
    </xf>
    <xf numFmtId="0" fontId="45" fillId="0" borderId="179" xfId="4" applyFont="1" applyBorder="1" applyAlignment="1">
      <alignment horizontal="center" vertical="center" wrapText="1"/>
    </xf>
    <xf numFmtId="0" fontId="9" fillId="0" borderId="0" xfId="4" applyFont="1">
      <alignment vertical="center"/>
    </xf>
    <xf numFmtId="0" fontId="46" fillId="0" borderId="0" xfId="4" applyFont="1" applyAlignment="1">
      <alignment horizontal="left" vertical="center"/>
    </xf>
    <xf numFmtId="0" fontId="48" fillId="0" borderId="9" xfId="8" applyFont="1" applyBorder="1" applyAlignment="1">
      <alignment horizontal="center" vertical="top" wrapText="1"/>
    </xf>
    <xf numFmtId="0" fontId="48" fillId="0" borderId="9" xfId="8" applyFont="1" applyBorder="1" applyAlignment="1">
      <alignment horizontal="center" vertical="top" textRotation="255" wrapText="1"/>
    </xf>
    <xf numFmtId="49" fontId="13" fillId="0" borderId="1" xfId="7" applyNumberFormat="1" applyFont="1" applyBorder="1" applyAlignment="1">
      <alignment horizontal="center" vertical="center"/>
    </xf>
    <xf numFmtId="0" fontId="17" fillId="0" borderId="1" xfId="1" applyFont="1" applyBorder="1" applyAlignment="1">
      <alignment horizontal="center" vertical="center" wrapText="1"/>
    </xf>
    <xf numFmtId="0" fontId="1" fillId="0" borderId="0" xfId="1" quotePrefix="1"/>
    <xf numFmtId="0" fontId="34" fillId="10" borderId="1" xfId="1" applyFont="1" applyFill="1" applyBorder="1" applyAlignment="1">
      <alignment horizontal="center" vertical="center" shrinkToFit="1"/>
    </xf>
    <xf numFmtId="0" fontId="34" fillId="0" borderId="1" xfId="1" applyFont="1" applyBorder="1" applyAlignment="1">
      <alignment horizontal="center" vertical="center"/>
    </xf>
    <xf numFmtId="0" fontId="1" fillId="0" borderId="0" xfId="7" quotePrefix="1">
      <alignment vertical="center"/>
    </xf>
    <xf numFmtId="0" fontId="49" fillId="0" borderId="1" xfId="1" applyFont="1" applyBorder="1" applyAlignment="1">
      <alignment horizontal="center" vertical="center" shrinkToFit="1"/>
    </xf>
    <xf numFmtId="0" fontId="0" fillId="0" borderId="109" xfId="1" applyFont="1" applyBorder="1" applyAlignment="1">
      <alignment horizontal="center" vertical="center" wrapText="1"/>
    </xf>
    <xf numFmtId="0" fontId="10" fillId="0" borderId="0" xfId="4" applyFont="1" applyAlignment="1">
      <alignment horizontal="left" vertical="center"/>
    </xf>
    <xf numFmtId="0" fontId="10" fillId="0" borderId="0" xfId="4" applyFont="1" applyAlignment="1">
      <alignment horizontal="center" vertical="center" wrapText="1"/>
    </xf>
    <xf numFmtId="0" fontId="10" fillId="0" borderId="9" xfId="4" applyFont="1" applyBorder="1" applyAlignment="1">
      <alignment horizontal="center" vertical="center"/>
    </xf>
    <xf numFmtId="0" fontId="10" fillId="0" borderId="1" xfId="4" applyFont="1" applyBorder="1" applyAlignment="1">
      <alignment horizontal="center" vertical="center"/>
    </xf>
    <xf numFmtId="0" fontId="10" fillId="0" borderId="6" xfId="1" applyFont="1" applyBorder="1" applyAlignment="1">
      <alignment vertical="center" wrapText="1"/>
    </xf>
    <xf numFmtId="0" fontId="10" fillId="3" borderId="7" xfId="1" applyFont="1" applyFill="1" applyBorder="1" applyAlignment="1">
      <alignment horizontal="left" vertical="center" indent="1"/>
    </xf>
    <xf numFmtId="49" fontId="10" fillId="0" borderId="1" xfId="1" applyNumberFormat="1" applyFont="1" applyBorder="1" applyAlignment="1">
      <alignment vertical="center" shrinkToFit="1"/>
    </xf>
    <xf numFmtId="0" fontId="10" fillId="0" borderId="3" xfId="1" applyFont="1" applyBorder="1" applyAlignment="1">
      <alignment vertical="center" shrinkToFit="1"/>
    </xf>
    <xf numFmtId="0" fontId="10" fillId="0" borderId="22" xfId="1" applyFont="1" applyBorder="1" applyAlignment="1">
      <alignment horizontal="center" vertical="center" textRotation="255" shrinkToFit="1"/>
    </xf>
    <xf numFmtId="0" fontId="48" fillId="0" borderId="1" xfId="8" applyFont="1" applyBorder="1" applyAlignment="1">
      <alignment horizontal="center" vertical="top" wrapText="1"/>
    </xf>
    <xf numFmtId="0" fontId="48" fillId="0" borderId="10" xfId="8" applyFont="1" applyBorder="1" applyAlignment="1">
      <alignment vertical="top" wrapText="1"/>
    </xf>
    <xf numFmtId="0" fontId="48" fillId="0" borderId="0" xfId="8" applyFont="1" applyAlignment="1">
      <alignment vertical="top" wrapText="1"/>
    </xf>
    <xf numFmtId="38" fontId="48" fillId="0" borderId="0" xfId="8" applyNumberFormat="1" applyFont="1" applyAlignment="1">
      <alignment vertical="top" wrapText="1"/>
    </xf>
    <xf numFmtId="0" fontId="43" fillId="0" borderId="0" xfId="8" applyFont="1"/>
    <xf numFmtId="0" fontId="10" fillId="0" borderId="0" xfId="8" applyFont="1"/>
    <xf numFmtId="0" fontId="50" fillId="0" borderId="3" xfId="8" applyFont="1" applyBorder="1" applyAlignment="1">
      <alignment horizontal="center" vertical="top" wrapText="1"/>
    </xf>
    <xf numFmtId="0" fontId="50" fillId="0" borderId="1" xfId="8" applyFont="1" applyBorder="1" applyAlignment="1">
      <alignment horizontal="center" vertical="top" wrapText="1"/>
    </xf>
    <xf numFmtId="49" fontId="48" fillId="0" borderId="1" xfId="8" applyNumberFormat="1" applyFont="1" applyBorder="1" applyAlignment="1">
      <alignment horizontal="center" vertical="top" wrapText="1"/>
    </xf>
    <xf numFmtId="49" fontId="51" fillId="0" borderId="0" xfId="8" applyNumberFormat="1" applyFont="1" applyAlignment="1">
      <alignment vertical="top" wrapText="1"/>
    </xf>
    <xf numFmtId="185" fontId="35" fillId="0" borderId="0" xfId="8" applyNumberFormat="1" applyFont="1" applyAlignment="1">
      <alignment vertical="top" shrinkToFit="1"/>
    </xf>
    <xf numFmtId="0" fontId="52" fillId="0" borderId="22" xfId="1" applyFont="1" applyBorder="1" applyAlignment="1">
      <alignment horizontal="center" vertical="center" shrinkToFit="1"/>
    </xf>
    <xf numFmtId="0" fontId="10" fillId="0" borderId="0" xfId="1" applyFont="1" applyAlignment="1">
      <alignment horizontal="center"/>
    </xf>
    <xf numFmtId="0" fontId="10" fillId="0" borderId="0" xfId="1" applyFont="1"/>
    <xf numFmtId="0" fontId="52" fillId="0" borderId="3" xfId="1" applyFont="1" applyBorder="1"/>
    <xf numFmtId="0" fontId="10" fillId="0" borderId="3" xfId="1" applyFont="1" applyBorder="1" applyAlignment="1">
      <alignment horizontal="left" vertical="center" indent="1"/>
    </xf>
    <xf numFmtId="0" fontId="10" fillId="2" borderId="5" xfId="1" applyFont="1" applyFill="1" applyBorder="1" applyAlignment="1" applyProtection="1">
      <alignment horizontal="left" vertical="center" indent="1"/>
      <protection locked="0"/>
    </xf>
    <xf numFmtId="0" fontId="10" fillId="2" borderId="6" xfId="1" applyFont="1" applyFill="1" applyBorder="1" applyAlignment="1" applyProtection="1">
      <alignment horizontal="left" vertical="center" wrapText="1" indent="1"/>
      <protection locked="0"/>
    </xf>
    <xf numFmtId="0" fontId="10" fillId="0" borderId="3" xfId="1" applyFont="1" applyBorder="1" applyAlignment="1">
      <alignment horizontal="left" vertical="center" wrapText="1" indent="1"/>
    </xf>
    <xf numFmtId="177" fontId="10" fillId="0" borderId="3" xfId="1" applyNumberFormat="1" applyFont="1" applyBorder="1" applyAlignment="1">
      <alignment horizontal="left" vertical="center" indent="1"/>
    </xf>
    <xf numFmtId="0" fontId="10" fillId="0" borderId="12" xfId="1" applyFont="1" applyBorder="1" applyAlignment="1">
      <alignment horizontal="left" vertical="center" indent="1" shrinkToFit="1"/>
    </xf>
    <xf numFmtId="0" fontId="10" fillId="0" borderId="16" xfId="1" applyFont="1" applyBorder="1" applyAlignment="1">
      <alignment horizontal="left" vertical="center" indent="1"/>
    </xf>
    <xf numFmtId="0" fontId="10" fillId="0" borderId="16" xfId="1" applyFont="1" applyBorder="1" applyAlignment="1">
      <alignment horizontal="left" vertical="center" indent="1" shrinkToFit="1"/>
    </xf>
    <xf numFmtId="0" fontId="10" fillId="0" borderId="3" xfId="1" applyFont="1" applyBorder="1" applyAlignment="1">
      <alignment horizontal="left" vertical="center" indent="1" shrinkToFit="1"/>
    </xf>
    <xf numFmtId="0" fontId="10" fillId="0" borderId="21" xfId="1" applyFont="1" applyBorder="1" applyAlignment="1">
      <alignment horizontal="left" vertical="center" indent="1" shrinkToFit="1"/>
    </xf>
    <xf numFmtId="0" fontId="10" fillId="0" borderId="25" xfId="1" applyFont="1" applyBorder="1" applyAlignment="1">
      <alignment horizontal="left" vertical="center" indent="1" shrinkToFit="1"/>
    </xf>
    <xf numFmtId="177" fontId="10" fillId="0" borderId="3" xfId="1" applyNumberFormat="1" applyFont="1" applyBorder="1" applyAlignment="1">
      <alignment horizontal="left" vertical="center" indent="1" shrinkToFit="1"/>
    </xf>
    <xf numFmtId="58" fontId="10" fillId="0" borderId="3" xfId="1" applyNumberFormat="1" applyFont="1" applyBorder="1" applyAlignment="1">
      <alignment horizontal="left" vertical="center" indent="1"/>
    </xf>
    <xf numFmtId="38" fontId="10" fillId="0" borderId="3" xfId="1" applyNumberFormat="1" applyFont="1" applyBorder="1" applyAlignment="1">
      <alignment horizontal="left" vertical="center" indent="1"/>
    </xf>
    <xf numFmtId="178" fontId="10" fillId="0" borderId="3" xfId="1" applyNumberFormat="1" applyFont="1" applyBorder="1" applyAlignment="1">
      <alignment horizontal="left" vertical="center" indent="1"/>
    </xf>
    <xf numFmtId="38" fontId="10" fillId="0" borderId="3" xfId="3" applyFont="1" applyFill="1" applyBorder="1" applyAlignment="1">
      <alignment horizontal="left" vertical="center" indent="1"/>
    </xf>
    <xf numFmtId="9" fontId="10" fillId="0" borderId="3" xfId="5" applyFont="1" applyFill="1" applyBorder="1" applyAlignment="1">
      <alignment horizontal="left" vertical="center" indent="1"/>
    </xf>
    <xf numFmtId="185" fontId="10" fillId="0" borderId="3" xfId="1" applyNumberFormat="1" applyFont="1" applyBorder="1" applyAlignment="1">
      <alignment horizontal="left" vertical="center" indent="1"/>
    </xf>
    <xf numFmtId="0" fontId="10" fillId="0" borderId="1" xfId="1" applyFont="1" applyBorder="1" applyAlignment="1">
      <alignment horizontal="left" vertical="center" wrapText="1"/>
    </xf>
    <xf numFmtId="0" fontId="55" fillId="0" borderId="0" xfId="8" applyFont="1"/>
    <xf numFmtId="0" fontId="56" fillId="0" borderId="0" xfId="8" applyFont="1"/>
    <xf numFmtId="0" fontId="55" fillId="0" borderId="0" xfId="8" quotePrefix="1" applyFont="1"/>
    <xf numFmtId="0" fontId="0" fillId="0" borderId="195" xfId="1" applyFont="1" applyBorder="1" applyAlignment="1">
      <alignment horizontal="center" vertical="center"/>
    </xf>
    <xf numFmtId="0" fontId="0" fillId="0" borderId="195" xfId="1" applyFont="1" applyBorder="1" applyAlignment="1" applyProtection="1">
      <alignment horizontal="center" vertical="center"/>
      <protection locked="0"/>
    </xf>
    <xf numFmtId="178" fontId="6" fillId="11" borderId="28" xfId="2" applyNumberFormat="1" applyFont="1" applyFill="1" applyBorder="1" applyAlignment="1" applyProtection="1">
      <alignment horizontal="left" vertical="center" indent="1" shrinkToFit="1"/>
      <protection locked="0"/>
    </xf>
    <xf numFmtId="0" fontId="48" fillId="0" borderId="0" xfId="8" applyFont="1" applyAlignment="1">
      <alignment horizontal="left"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14" fontId="55" fillId="0" borderId="0" xfId="8" applyNumberFormat="1" applyFont="1"/>
    <xf numFmtId="0" fontId="57" fillId="0" borderId="0" xfId="6" applyFont="1">
      <alignment vertical="center"/>
    </xf>
    <xf numFmtId="0" fontId="58" fillId="0" borderId="0" xfId="6" applyFont="1" applyAlignment="1">
      <alignment vertical="top" wrapText="1"/>
    </xf>
    <xf numFmtId="0" fontId="58" fillId="0" borderId="0" xfId="6" applyFont="1" applyAlignment="1">
      <alignment horizontal="left" vertical="top" indent="1"/>
    </xf>
    <xf numFmtId="0" fontId="58" fillId="0" borderId="0" xfId="6" applyFont="1" applyAlignment="1">
      <alignment horizontal="left" vertical="top"/>
    </xf>
    <xf numFmtId="0" fontId="59" fillId="0" borderId="46" xfId="1" applyFont="1" applyBorder="1" applyAlignment="1">
      <alignment horizontal="center" vertical="center" shrinkToFit="1"/>
    </xf>
    <xf numFmtId="0" fontId="9" fillId="0" borderId="182" xfId="4" applyFont="1" applyBorder="1" applyAlignment="1" applyProtection="1">
      <alignment horizontal="left" vertical="center" wrapText="1"/>
      <protection locked="0"/>
    </xf>
    <xf numFmtId="0" fontId="9" fillId="0" borderId="182" xfId="4" applyFont="1" applyBorder="1" applyAlignment="1" applyProtection="1">
      <alignment horizontal="center" vertical="center" wrapText="1"/>
      <protection locked="0"/>
    </xf>
    <xf numFmtId="0" fontId="9" fillId="0" borderId="182" xfId="4" applyFont="1" applyBorder="1" applyAlignment="1" applyProtection="1">
      <alignment horizontal="right" vertical="center"/>
      <protection locked="0"/>
    </xf>
    <xf numFmtId="0" fontId="45" fillId="0" borderId="183" xfId="4" applyFont="1" applyBorder="1" applyAlignment="1" applyProtection="1">
      <alignment horizontal="center" vertical="center" wrapText="1"/>
      <protection locked="0"/>
    </xf>
    <xf numFmtId="0" fontId="45" fillId="0" borderId="181" xfId="4" applyFont="1" applyBorder="1" applyAlignment="1" applyProtection="1">
      <alignment horizontal="center" vertical="center"/>
      <protection locked="0"/>
    </xf>
    <xf numFmtId="0" fontId="45" fillId="0" borderId="184" xfId="4" applyFont="1" applyBorder="1" applyAlignment="1" applyProtection="1">
      <alignment horizontal="center" vertical="center"/>
      <protection locked="0"/>
    </xf>
    <xf numFmtId="0" fontId="9" fillId="0" borderId="187" xfId="4" applyFont="1" applyBorder="1" applyAlignment="1" applyProtection="1">
      <alignment horizontal="left" vertical="center" wrapText="1"/>
      <protection locked="0"/>
    </xf>
    <xf numFmtId="0" fontId="9" fillId="0" borderId="187" xfId="4" applyFont="1" applyBorder="1" applyAlignment="1" applyProtection="1">
      <alignment horizontal="center" vertical="center" wrapText="1"/>
      <protection locked="0"/>
    </xf>
    <xf numFmtId="0" fontId="9" fillId="0" borderId="187" xfId="4" applyFont="1" applyBorder="1" applyAlignment="1" applyProtection="1">
      <alignment horizontal="right" vertical="center"/>
      <protection locked="0"/>
    </xf>
    <xf numFmtId="0" fontId="45" fillId="0" borderId="188" xfId="4" applyFont="1" applyBorder="1" applyAlignment="1" applyProtection="1">
      <alignment horizontal="center" vertical="center" wrapText="1"/>
      <protection locked="0"/>
    </xf>
    <xf numFmtId="0" fontId="45" fillId="0" borderId="186" xfId="4" applyFont="1" applyBorder="1" applyAlignment="1" applyProtection="1">
      <alignment horizontal="center" vertical="center"/>
      <protection locked="0"/>
    </xf>
    <xf numFmtId="0" fontId="45" fillId="0" borderId="189" xfId="4" applyFont="1" applyBorder="1" applyAlignment="1" applyProtection="1">
      <alignment horizontal="center" vertical="center"/>
      <protection locked="0"/>
    </xf>
    <xf numFmtId="0" fontId="9" fillId="0" borderId="192" xfId="4" applyFont="1" applyBorder="1" applyAlignment="1" applyProtection="1">
      <alignment horizontal="left" vertical="center" wrapText="1"/>
      <protection locked="0"/>
    </xf>
    <xf numFmtId="0" fontId="9" fillId="0" borderId="192" xfId="4" applyFont="1" applyBorder="1" applyAlignment="1" applyProtection="1">
      <alignment horizontal="center" vertical="center" wrapText="1"/>
      <protection locked="0"/>
    </xf>
    <xf numFmtId="0" fontId="9" fillId="0" borderId="192" xfId="4" applyFont="1" applyBorder="1" applyAlignment="1" applyProtection="1">
      <alignment horizontal="right" vertical="center"/>
      <protection locked="0"/>
    </xf>
    <xf numFmtId="0" fontId="45" fillId="0" borderId="193" xfId="4" applyFont="1" applyBorder="1" applyAlignment="1" applyProtection="1">
      <alignment horizontal="center" vertical="center" wrapText="1"/>
      <protection locked="0"/>
    </xf>
    <xf numFmtId="0" fontId="45" fillId="0" borderId="191" xfId="4" applyFont="1" applyBorder="1" applyAlignment="1" applyProtection="1">
      <alignment horizontal="center" vertical="center"/>
      <protection locked="0"/>
    </xf>
    <xf numFmtId="0" fontId="45" fillId="0" borderId="194" xfId="4" applyFont="1" applyBorder="1" applyAlignment="1" applyProtection="1">
      <alignment horizontal="center" vertical="center"/>
      <protection locked="0"/>
    </xf>
    <xf numFmtId="0" fontId="0" fillId="3" borderId="36" xfId="6" applyFont="1" applyFill="1" applyBorder="1" applyAlignment="1">
      <alignment horizontal="center" vertical="center"/>
    </xf>
    <xf numFmtId="0" fontId="63" fillId="0" borderId="0" xfId="4" applyFont="1">
      <alignment vertical="center"/>
    </xf>
    <xf numFmtId="0" fontId="58" fillId="0" borderId="0" xfId="6" applyFont="1">
      <alignment vertical="center"/>
    </xf>
    <xf numFmtId="0" fontId="43" fillId="0" borderId="0" xfId="6" applyFont="1" applyAlignment="1">
      <alignment horizontal="left" vertical="top" indent="1"/>
    </xf>
    <xf numFmtId="0" fontId="0" fillId="0" borderId="29" xfId="1" applyFont="1" applyBorder="1" applyAlignment="1">
      <alignment horizontal="center"/>
    </xf>
    <xf numFmtId="0" fontId="0" fillId="0" borderId="0" xfId="1" applyFont="1" applyAlignment="1">
      <alignment horizontal="center" shrinkToFit="1"/>
    </xf>
    <xf numFmtId="49" fontId="10" fillId="0" borderId="0" xfId="1" applyNumberFormat="1" applyFont="1" applyAlignment="1">
      <alignment horizontal="center" vertical="center" shrinkToFit="1"/>
    </xf>
    <xf numFmtId="49" fontId="10" fillId="0" borderId="2" xfId="1" applyNumberFormat="1" applyFont="1" applyBorder="1" applyAlignment="1">
      <alignment horizontal="center" vertical="center" shrinkToFit="1"/>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Protection="1">
      <alignment vertical="center"/>
      <protection locked="0"/>
    </xf>
    <xf numFmtId="0" fontId="1" fillId="0" borderId="1" xfId="4" applyBorder="1" applyProtection="1">
      <alignment vertical="center"/>
      <protection locked="0"/>
    </xf>
    <xf numFmtId="0" fontId="0" fillId="2" borderId="40" xfId="6" applyFont="1" applyFill="1" applyBorder="1" applyAlignment="1" applyProtection="1">
      <alignment horizontal="center" vertical="center"/>
      <protection locked="0"/>
    </xf>
    <xf numFmtId="0" fontId="0" fillId="2" borderId="8" xfId="6" applyFont="1" applyFill="1" applyBorder="1" applyAlignment="1" applyProtection="1">
      <alignment horizontal="center" vertical="center"/>
      <protection locked="0"/>
    </xf>
    <xf numFmtId="0" fontId="0" fillId="2" borderId="196" xfId="6" applyFont="1" applyFill="1" applyBorder="1" applyAlignment="1" applyProtection="1">
      <alignment horizontal="center" vertical="center"/>
      <protection locked="0"/>
    </xf>
    <xf numFmtId="0" fontId="69" fillId="0" borderId="0" xfId="1" applyFont="1" applyAlignment="1">
      <alignment horizontal="left" vertical="center" wrapText="1"/>
    </xf>
    <xf numFmtId="0" fontId="70" fillId="0" borderId="178" xfId="4" applyFont="1" applyBorder="1">
      <alignment vertical="center"/>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8" fillId="0" borderId="0" xfId="6" applyFont="1" applyAlignment="1">
      <alignment horizontal="left" vertical="top" wrapText="1"/>
    </xf>
    <xf numFmtId="0" fontId="17" fillId="0" borderId="33" xfId="6" applyFont="1" applyBorder="1" applyAlignment="1">
      <alignment horizontal="center" vertical="center" wrapText="1"/>
    </xf>
    <xf numFmtId="0" fontId="17" fillId="0" borderId="36" xfId="6" applyFont="1" applyBorder="1" applyAlignment="1">
      <alignment horizontal="center" vertical="center" wrapText="1"/>
    </xf>
    <xf numFmtId="0" fontId="17" fillId="0" borderId="34" xfId="6" applyFont="1" applyBorder="1" applyAlignment="1">
      <alignment horizontal="center" vertical="center" wrapText="1"/>
    </xf>
    <xf numFmtId="0" fontId="17" fillId="0" borderId="23" xfId="6" applyFont="1" applyBorder="1" applyAlignment="1">
      <alignment horizontal="center" vertical="center" wrapText="1"/>
    </xf>
    <xf numFmtId="0" fontId="17" fillId="0" borderId="22" xfId="6" applyFont="1" applyBorder="1" applyAlignment="1">
      <alignment horizontal="center" vertical="center" wrapText="1"/>
    </xf>
    <xf numFmtId="0" fontId="17" fillId="0" borderId="1" xfId="6" applyFont="1" applyBorder="1" applyAlignment="1">
      <alignment horizontal="center" vertical="center" wrapText="1"/>
    </xf>
    <xf numFmtId="0" fontId="17" fillId="0" borderId="35" xfId="6" applyFont="1" applyBorder="1" applyAlignment="1">
      <alignment horizontal="center" vertical="center" wrapText="1"/>
    </xf>
    <xf numFmtId="0" fontId="17" fillId="0" borderId="37" xfId="6" applyFont="1" applyBorder="1" applyAlignment="1">
      <alignment horizontal="center" vertical="center" wrapText="1"/>
    </xf>
    <xf numFmtId="0" fontId="0" fillId="0" borderId="30" xfId="6" applyFont="1" applyBorder="1" applyAlignment="1">
      <alignment horizontal="center" vertical="center"/>
    </xf>
    <xf numFmtId="0" fontId="0" fillId="0" borderId="31" xfId="6" applyFont="1" applyBorder="1" applyAlignment="1">
      <alignment horizontal="center" vertical="center"/>
    </xf>
    <xf numFmtId="0" fontId="0" fillId="0" borderId="32" xfId="6" applyFont="1" applyBorder="1" applyAlignment="1">
      <alignment horizontal="center" vertical="center"/>
    </xf>
    <xf numFmtId="0" fontId="0" fillId="0" borderId="41" xfId="6" applyFont="1" applyBorder="1" applyAlignment="1">
      <alignment horizontal="center" vertical="center"/>
    </xf>
    <xf numFmtId="0" fontId="0" fillId="0" borderId="0" xfId="6" applyFont="1" applyAlignment="1">
      <alignment horizontal="left" vertical="top" wrapText="1" indent="1"/>
    </xf>
    <xf numFmtId="0" fontId="10" fillId="0" borderId="0" xfId="6" applyFont="1" applyAlignment="1">
      <alignment horizontal="left" vertical="top" wrapText="1" indent="1"/>
    </xf>
    <xf numFmtId="0" fontId="10" fillId="0" borderId="9" xfId="1" applyFont="1" applyBorder="1" applyAlignment="1">
      <alignment horizontal="center" vertical="center" textRotation="255"/>
    </xf>
    <xf numFmtId="0" fontId="10" fillId="0" borderId="26" xfId="1" applyFont="1" applyBorder="1" applyAlignment="1">
      <alignment horizontal="center" vertical="center" textRotation="255"/>
    </xf>
    <xf numFmtId="0" fontId="10" fillId="0" borderId="22" xfId="1" applyFont="1" applyBorder="1" applyAlignment="1">
      <alignment horizontal="center" vertical="center" textRotation="255"/>
    </xf>
    <xf numFmtId="0" fontId="53" fillId="0" borderId="9" xfId="1" applyFont="1" applyBorder="1" applyAlignment="1">
      <alignment horizontal="center" vertical="center" wrapText="1" shrinkToFit="1"/>
    </xf>
    <xf numFmtId="0" fontId="52" fillId="0" borderId="26" xfId="1" applyFont="1" applyBorder="1" applyAlignment="1">
      <alignment horizontal="center" vertical="center" wrapText="1" shrinkToFit="1"/>
    </xf>
    <xf numFmtId="0" fontId="52" fillId="0" borderId="22" xfId="1" applyFont="1" applyBorder="1" applyAlignment="1">
      <alignment horizontal="center" vertical="center" wrapText="1" shrinkToFit="1"/>
    </xf>
    <xf numFmtId="0" fontId="6" fillId="0" borderId="9" xfId="1" applyFont="1" applyBorder="1" applyAlignment="1">
      <alignment vertical="center" textRotation="255"/>
    </xf>
    <xf numFmtId="0" fontId="6" fillId="0" borderId="26" xfId="4" applyFont="1" applyBorder="1" applyAlignment="1">
      <alignment vertical="center" textRotation="255"/>
    </xf>
    <xf numFmtId="0" fontId="6" fillId="0" borderId="22" xfId="4" applyFont="1" applyBorder="1" applyAlignment="1">
      <alignment vertical="center" textRotation="255"/>
    </xf>
    <xf numFmtId="0" fontId="6" fillId="0" borderId="1" xfId="1" applyFont="1" applyBorder="1" applyAlignment="1">
      <alignment vertical="center" wrapText="1"/>
    </xf>
    <xf numFmtId="0" fontId="6" fillId="0" borderId="1" xfId="1" applyFont="1" applyBorder="1" applyAlignment="1">
      <alignment vertical="center"/>
    </xf>
    <xf numFmtId="0" fontId="6" fillId="0" borderId="1" xfId="1" applyFont="1" applyBorder="1" applyAlignment="1">
      <alignment vertical="center" shrinkToFit="1"/>
    </xf>
    <xf numFmtId="0" fontId="6" fillId="0" borderId="1" xfId="1" applyFont="1" applyBorder="1" applyAlignment="1">
      <alignment horizontal="left" vertical="center" shrinkToFit="1"/>
    </xf>
    <xf numFmtId="0" fontId="6" fillId="0" borderId="26" xfId="1" applyFont="1" applyBorder="1" applyAlignment="1">
      <alignment vertical="center" textRotation="255"/>
    </xf>
    <xf numFmtId="0" fontId="6" fillId="0" borderId="9" xfId="1" applyFont="1" applyBorder="1" applyAlignment="1">
      <alignment horizontal="center" vertical="center" textRotation="255"/>
    </xf>
    <xf numFmtId="0" fontId="6" fillId="0" borderId="26" xfId="1" applyFont="1" applyBorder="1" applyAlignment="1">
      <alignment horizontal="center" vertical="center" textRotation="255"/>
    </xf>
    <xf numFmtId="0" fontId="6" fillId="0" borderId="1" xfId="1" applyFont="1" applyBorder="1" applyAlignment="1">
      <alignment horizontal="left" vertical="center"/>
    </xf>
    <xf numFmtId="0" fontId="6" fillId="0" borderId="9" xfId="1" applyFont="1" applyBorder="1" applyAlignment="1">
      <alignment horizontal="left" vertical="center" shrinkToFit="1"/>
    </xf>
    <xf numFmtId="0" fontId="6" fillId="0" borderId="26" xfId="1" applyFont="1" applyBorder="1" applyAlignment="1">
      <alignment horizontal="left" vertical="center" shrinkToFit="1"/>
    </xf>
    <xf numFmtId="0" fontId="6" fillId="0" borderId="22" xfId="1" applyFont="1" applyBorder="1" applyAlignment="1">
      <alignment horizontal="left" vertical="center" shrinkToFit="1"/>
    </xf>
    <xf numFmtId="0" fontId="6" fillId="0" borderId="9" xfId="1" applyFont="1" applyBorder="1" applyAlignment="1">
      <alignment horizontal="left" vertical="center" wrapText="1"/>
    </xf>
    <xf numFmtId="0" fontId="6" fillId="0" borderId="26" xfId="1" applyFont="1" applyBorder="1" applyAlignment="1">
      <alignment horizontal="left" vertical="center" wrapText="1"/>
    </xf>
    <xf numFmtId="0" fontId="6" fillId="0" borderId="22" xfId="1" applyFont="1" applyBorder="1" applyAlignment="1">
      <alignment horizontal="left" vertical="center" wrapText="1"/>
    </xf>
    <xf numFmtId="0" fontId="6" fillId="0" borderId="9" xfId="1" applyFont="1" applyBorder="1" applyAlignment="1">
      <alignment vertical="center" shrinkToFit="1"/>
    </xf>
    <xf numFmtId="0" fontId="6" fillId="0" borderId="26" xfId="1" applyFont="1" applyBorder="1" applyAlignment="1">
      <alignment vertical="center" shrinkToFit="1"/>
    </xf>
    <xf numFmtId="0" fontId="6" fillId="0" borderId="22" xfId="1" applyFont="1" applyBorder="1" applyAlignment="1">
      <alignment vertical="center" shrinkToFit="1"/>
    </xf>
    <xf numFmtId="0" fontId="6" fillId="0" borderId="1" xfId="1" applyFont="1" applyBorder="1" applyAlignment="1">
      <alignment horizontal="left" vertical="center" wrapText="1"/>
    </xf>
    <xf numFmtId="0" fontId="6" fillId="0" borderId="1" xfId="1" applyFont="1" applyBorder="1" applyAlignment="1">
      <alignment vertical="center" textRotation="255"/>
    </xf>
    <xf numFmtId="0" fontId="1" fillId="0" borderId="1" xfId="1" applyBorder="1" applyAlignment="1">
      <alignment vertical="center" wrapText="1"/>
    </xf>
    <xf numFmtId="0" fontId="10" fillId="0" borderId="1" xfId="1" applyFont="1" applyBorder="1" applyAlignment="1">
      <alignment vertical="center"/>
    </xf>
    <xf numFmtId="0" fontId="6" fillId="0" borderId="9" xfId="1" applyFont="1" applyBorder="1" applyAlignment="1">
      <alignment vertical="center" wrapText="1"/>
    </xf>
    <xf numFmtId="0" fontId="6" fillId="0" borderId="26" xfId="1" applyFont="1" applyBorder="1" applyAlignment="1">
      <alignment vertical="center" wrapText="1"/>
    </xf>
    <xf numFmtId="0" fontId="6" fillId="0" borderId="22" xfId="1" applyFont="1" applyBorder="1" applyAlignment="1">
      <alignment vertical="center" wrapText="1"/>
    </xf>
    <xf numFmtId="0" fontId="6" fillId="4" borderId="1" xfId="1" applyFont="1" applyFill="1" applyBorder="1" applyAlignment="1">
      <alignment vertical="center" textRotation="255"/>
    </xf>
    <xf numFmtId="0" fontId="6" fillId="0" borderId="9" xfId="1" applyFont="1" applyBorder="1" applyAlignment="1">
      <alignment horizontal="left" vertical="center"/>
    </xf>
    <xf numFmtId="0" fontId="6" fillId="0" borderId="26" xfId="1" applyFont="1" applyBorder="1" applyAlignment="1">
      <alignment horizontal="left" vertical="center"/>
    </xf>
    <xf numFmtId="0" fontId="6" fillId="0" borderId="22" xfId="1" applyFont="1" applyBorder="1" applyAlignment="1">
      <alignment horizontal="left" vertical="center"/>
    </xf>
    <xf numFmtId="0" fontId="6" fillId="0" borderId="9" xfId="1" applyFont="1" applyBorder="1" applyAlignment="1">
      <alignment vertical="center"/>
    </xf>
    <xf numFmtId="0" fontId="6" fillId="0" borderId="1" xfId="1" applyFont="1" applyBorder="1" applyAlignment="1">
      <alignment vertical="center" wrapText="1"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0" fillId="0" borderId="1" xfId="1" applyFont="1" applyBorder="1" applyAlignment="1">
      <alignment horizontal="center" vertical="center"/>
    </xf>
    <xf numFmtId="0" fontId="0" fillId="0" borderId="10" xfId="1" applyFont="1" applyBorder="1" applyAlignment="1">
      <alignment horizontal="center" vertical="center" wrapText="1" shrinkToFit="1"/>
    </xf>
    <xf numFmtId="0" fontId="0" fillId="0" borderId="38" xfId="1" applyFont="1" applyBorder="1" applyAlignment="1">
      <alignment horizontal="center" vertical="center" wrapText="1" shrinkToFit="1"/>
    </xf>
    <xf numFmtId="0" fontId="0" fillId="0" borderId="12" xfId="1" applyFont="1" applyBorder="1" applyAlignment="1">
      <alignment horizontal="center" vertical="center" wrapText="1" shrinkToFit="1"/>
    </xf>
    <xf numFmtId="0" fontId="0" fillId="0" borderId="23" xfId="1" applyFont="1" applyBorder="1" applyAlignment="1">
      <alignment horizontal="center" vertical="center" wrapText="1" shrinkToFit="1"/>
    </xf>
    <xf numFmtId="0" fontId="0" fillId="0" borderId="29" xfId="1" applyFont="1" applyBorder="1" applyAlignment="1">
      <alignment horizontal="center" vertical="center" wrapText="1" shrinkToFit="1"/>
    </xf>
    <xf numFmtId="0" fontId="0" fillId="0" borderId="25"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0" xfId="1" applyFont="1" applyAlignment="1">
      <alignment horizontal="center" vertical="center" wrapText="1" shrinkToFit="1"/>
    </xf>
    <xf numFmtId="0" fontId="0" fillId="0" borderId="39" xfId="1" applyFont="1" applyBorder="1" applyAlignment="1">
      <alignment horizontal="center" vertical="center" wrapText="1" shrinkToFit="1"/>
    </xf>
    <xf numFmtId="0" fontId="0" fillId="0" borderId="49" xfId="1" applyFont="1" applyBorder="1" applyAlignment="1">
      <alignment horizontal="distributed" vertical="center"/>
    </xf>
    <xf numFmtId="0" fontId="0" fillId="0" borderId="47" xfId="1" applyFont="1" applyBorder="1" applyAlignment="1">
      <alignment horizontal="distributed" vertical="center"/>
    </xf>
    <xf numFmtId="0" fontId="0" fillId="0" borderId="46" xfId="1" applyFont="1" applyBorder="1" applyAlignment="1">
      <alignment horizontal="center" vertical="center"/>
    </xf>
    <xf numFmtId="0" fontId="0" fillId="0" borderId="47" xfId="1" applyFont="1" applyBorder="1" applyAlignment="1">
      <alignment horizontal="center" vertical="center"/>
    </xf>
    <xf numFmtId="0" fontId="0" fillId="0" borderId="50" xfId="1" applyFont="1" applyBorder="1" applyAlignment="1">
      <alignment horizontal="center" vertical="center"/>
    </xf>
    <xf numFmtId="0" fontId="0" fillId="0" borderId="46" xfId="1" applyFont="1" applyBorder="1" applyAlignment="1">
      <alignment horizontal="left" vertical="top" wrapText="1"/>
    </xf>
    <xf numFmtId="0" fontId="0" fillId="0" borderId="47" xfId="1" applyFont="1" applyBorder="1" applyAlignment="1">
      <alignment horizontal="left" vertical="top" wrapText="1"/>
    </xf>
    <xf numFmtId="0" fontId="0" fillId="0" borderId="50" xfId="1" applyFont="1" applyBorder="1" applyAlignment="1">
      <alignment horizontal="left" vertical="top"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5" borderId="58" xfId="1" applyFont="1" applyFill="1" applyBorder="1" applyAlignment="1">
      <alignment horizontal="distributed" vertical="center" wrapText="1"/>
    </xf>
    <xf numFmtId="0" fontId="0" fillId="5" borderId="59" xfId="1" applyFont="1" applyFill="1" applyBorder="1" applyAlignment="1">
      <alignment horizontal="distributed" vertical="center" wrapText="1"/>
    </xf>
    <xf numFmtId="0" fontId="0" fillId="6" borderId="53" xfId="1" applyFont="1" applyFill="1" applyBorder="1" applyAlignment="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lignment horizontal="center"/>
    </xf>
    <xf numFmtId="0" fontId="0" fillId="5" borderId="9" xfId="1" applyFont="1" applyFill="1" applyBorder="1" applyAlignment="1">
      <alignment horizontal="center" vertical="center" wrapText="1"/>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0" borderId="66" xfId="1" applyFont="1" applyBorder="1" applyAlignment="1">
      <alignment horizontal="distributed" vertical="center"/>
    </xf>
    <xf numFmtId="0" fontId="0" fillId="0" borderId="34" xfId="1" applyFont="1" applyBorder="1" applyAlignment="1">
      <alignment horizontal="distributed" vertical="center"/>
    </xf>
    <xf numFmtId="0" fontId="0" fillId="0" borderId="67" xfId="1" applyFont="1" applyBorder="1" applyAlignment="1">
      <alignment horizontal="distributed" vertical="center"/>
    </xf>
    <xf numFmtId="0" fontId="0" fillId="0" borderId="68" xfId="1" applyFont="1" applyBorder="1" applyAlignment="1">
      <alignment horizontal="distributed" vertical="center"/>
    </xf>
    <xf numFmtId="0" fontId="0" fillId="6" borderId="64" xfId="1" applyFont="1" applyFill="1" applyBorder="1" applyAlignment="1">
      <alignment horizontal="center" vertical="center" wrapText="1"/>
    </xf>
    <xf numFmtId="0" fontId="0" fillId="6" borderId="53" xfId="1" applyFont="1" applyFill="1" applyBorder="1" applyAlignment="1">
      <alignment horizontal="center" vertical="center" wrapText="1"/>
    </xf>
    <xf numFmtId="0" fontId="10" fillId="0" borderId="36"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69" xfId="1" applyFont="1" applyBorder="1" applyAlignment="1">
      <alignment horizontal="center" vertical="center" wrapText="1"/>
    </xf>
    <xf numFmtId="0" fontId="10" fillId="0" borderId="70" xfId="1" applyFont="1" applyBorder="1" applyAlignment="1">
      <alignment horizontal="center" vertical="center" wrapText="1"/>
    </xf>
    <xf numFmtId="0" fontId="0" fillId="0" borderId="62" xfId="1" applyFont="1" applyBorder="1" applyAlignment="1">
      <alignment horizontal="distributed" vertical="center" wrapText="1"/>
    </xf>
    <xf numFmtId="0" fontId="0" fillId="0" borderId="71" xfId="1" applyFont="1" applyBorder="1" applyAlignment="1">
      <alignment horizontal="distributed" vertical="center" wrapText="1"/>
    </xf>
    <xf numFmtId="0" fontId="0" fillId="0" borderId="67" xfId="1" applyFont="1" applyBorder="1" applyAlignment="1">
      <alignment horizontal="distributed" vertical="center" wrapText="1"/>
    </xf>
    <xf numFmtId="0" fontId="0" fillId="0" borderId="73" xfId="1" applyFont="1" applyBorder="1" applyAlignment="1">
      <alignment horizontal="distributed" vertical="center" wrapText="1"/>
    </xf>
    <xf numFmtId="0" fontId="0" fillId="0" borderId="26" xfId="1" applyFont="1" applyBorder="1" applyAlignment="1">
      <alignment horizontal="center" vertical="center"/>
    </xf>
    <xf numFmtId="0" fontId="0" fillId="0" borderId="73" xfId="1" applyFont="1" applyBorder="1" applyAlignment="1">
      <alignment horizontal="center" vertical="center"/>
    </xf>
    <xf numFmtId="0" fontId="0" fillId="0" borderId="46" xfId="1" applyFont="1" applyBorder="1" applyAlignment="1">
      <alignment horizontal="distributed" vertical="center"/>
    </xf>
    <xf numFmtId="0" fontId="0" fillId="0" borderId="48" xfId="1" applyFont="1" applyBorder="1" applyAlignment="1">
      <alignment horizontal="distributed" vertical="center"/>
    </xf>
    <xf numFmtId="0" fontId="0" fillId="0" borderId="3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64" xfId="1" applyFont="1" applyBorder="1" applyAlignment="1">
      <alignment horizontal="distributed" vertical="center" wrapText="1"/>
    </xf>
    <xf numFmtId="0" fontId="0" fillId="0" borderId="53" xfId="1" applyFont="1" applyBorder="1" applyAlignment="1">
      <alignment horizontal="distributed" vertical="center"/>
    </xf>
    <xf numFmtId="0" fontId="0" fillId="0" borderId="36" xfId="1" applyFont="1" applyBorder="1" applyAlignment="1">
      <alignment horizontal="distributed" vertical="center"/>
    </xf>
    <xf numFmtId="0" fontId="0" fillId="0" borderId="1" xfId="1" applyFont="1" applyBorder="1" applyAlignment="1">
      <alignment horizontal="distributed" vertical="center"/>
    </xf>
    <xf numFmtId="0" fontId="0" fillId="0" borderId="69" xfId="1" applyFont="1" applyBorder="1" applyAlignment="1">
      <alignment horizontal="distributed" vertical="center"/>
    </xf>
    <xf numFmtId="0" fontId="0" fillId="0" borderId="70" xfId="1" applyFont="1" applyBorder="1" applyAlignment="1">
      <alignment horizontal="distributed" vertical="center"/>
    </xf>
    <xf numFmtId="0" fontId="0" fillId="6" borderId="53"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41" xfId="1" applyNumberFormat="1" applyFont="1" applyBorder="1" applyAlignment="1">
      <alignment horizontal="center"/>
    </xf>
    <xf numFmtId="38" fontId="0" fillId="0" borderId="76" xfId="1" applyNumberFormat="1" applyFont="1" applyBorder="1" applyAlignment="1">
      <alignment horizontal="center"/>
    </xf>
    <xf numFmtId="0" fontId="0" fillId="0" borderId="70" xfId="1" applyFont="1" applyBorder="1" applyAlignment="1">
      <alignment horizontal="center"/>
    </xf>
    <xf numFmtId="0" fontId="0" fillId="0" borderId="70" xfId="1" applyFont="1" applyBorder="1" applyAlignment="1">
      <alignment horizontal="center" vertical="center" shrinkToFit="1"/>
    </xf>
    <xf numFmtId="38" fontId="0" fillId="0" borderId="43" xfId="1" applyNumberFormat="1" applyFont="1" applyBorder="1" applyAlignment="1">
      <alignment horizontal="center"/>
    </xf>
    <xf numFmtId="38" fontId="0" fillId="0" borderId="77" xfId="1" applyNumberFormat="1" applyFont="1" applyBorder="1" applyAlignment="1">
      <alignment horizontal="center"/>
    </xf>
    <xf numFmtId="38" fontId="0" fillId="0" borderId="78" xfId="1" applyNumberFormat="1" applyFont="1" applyBorder="1" applyAlignment="1">
      <alignment horizontal="center"/>
    </xf>
    <xf numFmtId="0" fontId="0" fillId="6" borderId="63" xfId="1" applyFont="1" applyFill="1" applyBorder="1" applyAlignment="1">
      <alignment horizontal="center"/>
    </xf>
    <xf numFmtId="0" fontId="0" fillId="6" borderId="54" xfId="1" applyFont="1" applyFill="1" applyBorder="1" applyAlignment="1">
      <alignment horizontal="center"/>
    </xf>
    <xf numFmtId="0" fontId="0" fillId="0" borderId="1" xfId="1" applyFont="1" applyBorder="1" applyAlignment="1">
      <alignment horizontal="center" vertical="center" shrinkToFit="1"/>
    </xf>
    <xf numFmtId="38" fontId="0" fillId="0" borderId="10" xfId="1" applyNumberFormat="1" applyFont="1" applyBorder="1" applyAlignment="1">
      <alignment horizontal="center"/>
    </xf>
    <xf numFmtId="38" fontId="0" fillId="0" borderId="38" xfId="1" applyNumberFormat="1" applyFont="1" applyBorder="1" applyAlignment="1">
      <alignment horizontal="center"/>
    </xf>
    <xf numFmtId="38" fontId="0" fillId="0" borderId="75" xfId="1" applyNumberFormat="1" applyFont="1" applyBorder="1" applyAlignment="1">
      <alignment horizontal="center"/>
    </xf>
    <xf numFmtId="0" fontId="0" fillId="0" borderId="54" xfId="1" applyFont="1" applyBorder="1" applyAlignment="1">
      <alignment horizontal="left" vertical="center" wrapText="1"/>
    </xf>
    <xf numFmtId="0" fontId="1" fillId="0" borderId="54" xfId="4" applyBorder="1">
      <alignment vertical="center"/>
    </xf>
    <xf numFmtId="0" fontId="1" fillId="0" borderId="55" xfId="4" applyBorder="1">
      <alignment vertical="center"/>
    </xf>
    <xf numFmtId="0" fontId="0" fillId="0" borderId="83" xfId="1" applyFont="1" applyBorder="1" applyAlignment="1">
      <alignment horizontal="distributed" vertical="center"/>
    </xf>
    <xf numFmtId="0" fontId="0" fillId="0" borderId="84" xfId="1" applyFont="1" applyBorder="1" applyAlignment="1">
      <alignment horizontal="distributed" vertical="center"/>
    </xf>
    <xf numFmtId="0" fontId="0" fillId="0" borderId="84" xfId="1" applyFont="1" applyBorder="1" applyAlignment="1">
      <alignment horizontal="left" wrapText="1"/>
    </xf>
    <xf numFmtId="0" fontId="0" fillId="0" borderId="85" xfId="1" applyFont="1" applyBorder="1" applyAlignment="1">
      <alignment horizontal="left" wrapText="1"/>
    </xf>
    <xf numFmtId="0" fontId="0" fillId="0" borderId="86" xfId="1" applyFont="1" applyBorder="1" applyAlignment="1">
      <alignment horizontal="distributed" vertical="center"/>
    </xf>
    <xf numFmtId="0" fontId="0" fillId="0" borderId="84" xfId="1" applyFont="1" applyBorder="1" applyAlignment="1">
      <alignment horizontal="left" vertical="center" wrapText="1"/>
    </xf>
    <xf numFmtId="0" fontId="0" fillId="0" borderId="87" xfId="1" applyFont="1" applyBorder="1" applyAlignment="1">
      <alignment horizontal="left" vertical="center" wrapText="1"/>
    </xf>
    <xf numFmtId="0" fontId="0" fillId="0" borderId="33" xfId="1" applyFont="1" applyBorder="1" applyAlignment="1">
      <alignment horizontal="distributed" vertical="center"/>
    </xf>
    <xf numFmtId="0" fontId="0" fillId="0" borderId="22" xfId="1" applyFont="1" applyBorder="1" applyAlignment="1">
      <alignment horizontal="distributed" vertical="center"/>
    </xf>
    <xf numFmtId="0" fontId="0" fillId="0" borderId="88" xfId="1" applyFont="1" applyBorder="1" applyAlignment="1">
      <alignment horizontal="left" vertical="center" wrapText="1"/>
    </xf>
    <xf numFmtId="0" fontId="0" fillId="0" borderId="89" xfId="1" applyFont="1" applyBorder="1" applyAlignment="1">
      <alignment horizontal="left" vertical="center" wrapText="1"/>
    </xf>
    <xf numFmtId="0" fontId="0" fillId="0" borderId="90" xfId="1" applyFont="1" applyBorder="1" applyAlignment="1">
      <alignment horizontal="left" vertical="center" wrapText="1"/>
    </xf>
    <xf numFmtId="0" fontId="0" fillId="0" borderId="23" xfId="1" applyFont="1" applyBorder="1" applyAlignment="1">
      <alignment horizontal="left" vertical="center" wrapText="1"/>
    </xf>
    <xf numFmtId="0" fontId="0" fillId="0" borderId="29" xfId="1" applyFont="1" applyBorder="1" applyAlignment="1">
      <alignment horizontal="left" vertical="center" wrapText="1"/>
    </xf>
    <xf numFmtId="0" fontId="0" fillId="0" borderId="92" xfId="1" applyFont="1" applyBorder="1" applyAlignment="1">
      <alignment horizontal="left" vertical="center" wrapText="1"/>
    </xf>
    <xf numFmtId="0" fontId="0" fillId="0" borderId="91" xfId="1" applyFont="1" applyBorder="1" applyAlignment="1">
      <alignment horizontal="distributed" vertical="center"/>
    </xf>
    <xf numFmtId="0" fontId="0" fillId="0" borderId="93" xfId="1" applyFont="1" applyBorder="1" applyAlignment="1">
      <alignment horizontal="distributed" vertical="center"/>
    </xf>
    <xf numFmtId="0" fontId="0" fillId="0" borderId="22" xfId="1" applyFont="1" applyBorder="1" applyAlignment="1">
      <alignment horizontal="left" vertical="center" wrapText="1"/>
    </xf>
    <xf numFmtId="0" fontId="0" fillId="0" borderId="35" xfId="1" applyFont="1" applyBorder="1" applyAlignment="1">
      <alignment horizontal="left" vertical="center" wrapText="1"/>
    </xf>
    <xf numFmtId="0" fontId="0" fillId="0" borderId="1" xfId="1" applyFont="1" applyBorder="1" applyAlignment="1">
      <alignment horizontal="left" vertical="center" wrapText="1"/>
    </xf>
    <xf numFmtId="0" fontId="0" fillId="0" borderId="37" xfId="1" applyFont="1" applyBorder="1" applyAlignment="1">
      <alignment horizontal="left" vertical="center" wrapText="1"/>
    </xf>
    <xf numFmtId="0" fontId="0" fillId="0" borderId="10" xfId="1" applyFont="1" applyBorder="1" applyAlignment="1">
      <alignment horizontal="center" vertical="center"/>
    </xf>
    <xf numFmtId="0" fontId="0" fillId="0" borderId="12" xfId="1" applyFont="1" applyBorder="1" applyAlignment="1">
      <alignment horizontal="center" vertical="center"/>
    </xf>
    <xf numFmtId="0" fontId="0" fillId="0" borderId="23" xfId="1" applyFont="1" applyBorder="1" applyAlignment="1">
      <alignment horizontal="center" vertical="center"/>
    </xf>
    <xf numFmtId="0" fontId="0" fillId="0" borderId="25" xfId="1" applyFont="1" applyBorder="1" applyAlignment="1">
      <alignment horizontal="center" vertical="center"/>
    </xf>
    <xf numFmtId="0" fontId="0" fillId="0" borderId="85" xfId="1" applyFont="1" applyBorder="1" applyAlignment="1">
      <alignment horizontal="center" vertical="center" wrapText="1"/>
    </xf>
    <xf numFmtId="0" fontId="0" fillId="0" borderId="94" xfId="1" applyFont="1" applyBorder="1" applyAlignment="1">
      <alignment horizontal="center" vertical="center" wrapText="1"/>
    </xf>
    <xf numFmtId="0" fontId="0" fillId="0" borderId="22" xfId="1" applyFont="1" applyBorder="1" applyAlignment="1">
      <alignment horizontal="center" vertical="center" wrapText="1"/>
    </xf>
    <xf numFmtId="0" fontId="0" fillId="0" borderId="23" xfId="1" applyFont="1" applyBorder="1" applyAlignment="1">
      <alignment horizontal="center" vertical="center" wrapText="1"/>
    </xf>
    <xf numFmtId="0" fontId="0" fillId="0" borderId="95" xfId="1" applyFont="1" applyBorder="1" applyAlignment="1">
      <alignment horizontal="center" vertical="center" wrapText="1"/>
    </xf>
    <xf numFmtId="0" fontId="0" fillId="0" borderId="96"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8" xfId="1" applyFont="1" applyBorder="1" applyAlignment="1">
      <alignment horizontal="center" vertical="center"/>
    </xf>
    <xf numFmtId="177" fontId="0" fillId="0" borderId="1" xfId="1" applyNumberFormat="1" applyFont="1" applyBorder="1" applyAlignment="1">
      <alignment horizontal="center"/>
    </xf>
    <xf numFmtId="0" fontId="0" fillId="0" borderId="84" xfId="1" applyFont="1" applyBorder="1" applyAlignment="1">
      <alignment horizontal="center" vertical="center" wrapText="1"/>
    </xf>
    <xf numFmtId="0" fontId="0" fillId="0" borderId="9" xfId="1" applyFont="1" applyBorder="1" applyAlignment="1">
      <alignment horizontal="distributed" vertical="center"/>
    </xf>
    <xf numFmtId="0" fontId="0" fillId="0" borderId="2" xfId="1" applyFont="1" applyBorder="1" applyAlignment="1">
      <alignment horizontal="center" vertical="center"/>
    </xf>
    <xf numFmtId="0" fontId="1" fillId="0" borderId="41" xfId="4" applyBorder="1">
      <alignment vertical="center"/>
    </xf>
    <xf numFmtId="0" fontId="1" fillId="0" borderId="99" xfId="4" applyBorder="1">
      <alignment vertical="center"/>
    </xf>
    <xf numFmtId="0" fontId="0" fillId="0" borderId="37" xfId="1" applyFont="1" applyBorder="1" applyAlignment="1">
      <alignment horizontal="center" vertical="center"/>
    </xf>
    <xf numFmtId="0" fontId="0" fillId="0" borderId="43" xfId="1" applyFont="1" applyBorder="1" applyAlignment="1">
      <alignment horizontal="center" vertical="center"/>
    </xf>
    <xf numFmtId="0" fontId="1" fillId="0" borderId="77" xfId="4" applyBorder="1">
      <alignment vertical="center"/>
    </xf>
    <xf numFmtId="0" fontId="1" fillId="0" borderId="100" xfId="4" applyBorder="1">
      <alignment vertical="center"/>
    </xf>
    <xf numFmtId="0" fontId="0" fillId="0" borderId="101" xfId="1" applyFont="1" applyBorder="1" applyAlignment="1">
      <alignment horizontal="distributed" vertical="center"/>
    </xf>
    <xf numFmtId="0" fontId="0" fillId="0" borderId="70" xfId="1" applyFont="1" applyBorder="1" applyAlignment="1">
      <alignment horizontal="center" vertical="center"/>
    </xf>
    <xf numFmtId="0" fontId="0" fillId="0" borderId="44" xfId="1" applyFont="1" applyBorder="1" applyAlignment="1">
      <alignment horizontal="center" vertical="center"/>
    </xf>
    <xf numFmtId="0" fontId="0" fillId="0" borderId="9" xfId="1" applyFont="1" applyBorder="1" applyAlignment="1">
      <alignment horizontal="center"/>
    </xf>
    <xf numFmtId="0" fontId="0" fillId="0" borderId="60" xfId="1" applyFont="1" applyBorder="1" applyAlignment="1">
      <alignment horizontal="center"/>
    </xf>
    <xf numFmtId="0" fontId="0" fillId="0" borderId="41" xfId="1" applyFont="1" applyBorder="1" applyAlignment="1">
      <alignment horizontal="center" vertical="center"/>
    </xf>
    <xf numFmtId="0" fontId="0" fillId="0" borderId="105" xfId="1" applyFont="1" applyBorder="1" applyAlignment="1">
      <alignment horizontal="distributed" vertical="center"/>
    </xf>
    <xf numFmtId="38" fontId="0" fillId="0" borderId="43" xfId="1" applyNumberFormat="1" applyFont="1" applyBorder="1" applyAlignment="1">
      <alignment horizontal="right" vertical="center" shrinkToFit="1"/>
    </xf>
    <xf numFmtId="38" fontId="0" fillId="0" borderId="77" xfId="1" applyNumberFormat="1" applyFont="1" applyBorder="1" applyAlignment="1">
      <alignment horizontal="right" vertical="center" shrinkToFit="1"/>
    </xf>
    <xf numFmtId="0" fontId="0" fillId="0" borderId="70" xfId="1" applyFont="1" applyBorder="1" applyAlignment="1">
      <alignment vertical="center" shrinkToFit="1"/>
    </xf>
    <xf numFmtId="0" fontId="0" fillId="0" borderId="77" xfId="1" applyFont="1" applyBorder="1" applyAlignment="1">
      <alignment horizontal="center" vertical="center"/>
    </xf>
    <xf numFmtId="0" fontId="0" fillId="0" borderId="102" xfId="1" applyFont="1" applyBorder="1" applyAlignment="1">
      <alignment horizontal="center" vertical="center"/>
    </xf>
    <xf numFmtId="0" fontId="0" fillId="0" borderId="80"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64" xfId="1" applyFont="1" applyBorder="1" applyAlignment="1">
      <alignment horizontal="distributed" vertical="center"/>
    </xf>
    <xf numFmtId="0" fontId="0" fillId="0" borderId="53" xfId="1" applyFont="1" applyBorder="1" applyAlignment="1">
      <alignment horizontal="center" vertical="center"/>
    </xf>
    <xf numFmtId="0" fontId="0" fillId="0" borderId="10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10" xfId="1" applyFont="1" applyBorder="1" applyAlignment="1">
      <alignment horizontal="center" vertical="center" shrinkToFit="1"/>
    </xf>
    <xf numFmtId="0" fontId="0" fillId="0" borderId="112" xfId="1" applyFont="1" applyBorder="1" applyAlignment="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lignment horizontal="center" vertical="center"/>
    </xf>
    <xf numFmtId="0" fontId="0" fillId="0" borderId="22" xfId="1" applyFont="1" applyBorder="1" applyAlignment="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lignment horizontal="distributed" vertical="center"/>
    </xf>
    <xf numFmtId="0" fontId="0" fillId="0" borderId="120" xfId="1" applyFont="1" applyBorder="1" applyAlignment="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Border="1" applyAlignment="1">
      <alignment horizontal="center" vertical="center" shrinkToFit="1"/>
    </xf>
    <xf numFmtId="0" fontId="0" fillId="0" borderId="55" xfId="1" applyFont="1" applyBorder="1" applyAlignment="1">
      <alignment horizontal="center" vertical="center" shrinkToFit="1"/>
    </xf>
    <xf numFmtId="0" fontId="0" fillId="0" borderId="48" xfId="1" applyFont="1" applyBorder="1" applyAlignment="1">
      <alignment horizontal="center"/>
    </xf>
    <xf numFmtId="0" fontId="0" fillId="0" borderId="31" xfId="1" applyFont="1" applyBorder="1" applyAlignment="1">
      <alignment horizontal="center"/>
    </xf>
    <xf numFmtId="0" fontId="0" fillId="0" borderId="32" xfId="1" applyFont="1" applyBorder="1" applyAlignment="1">
      <alignment horizontal="center"/>
    </xf>
    <xf numFmtId="0" fontId="17" fillId="0" borderId="62" xfId="1" applyFont="1" applyBorder="1" applyAlignment="1">
      <alignment horizontal="distributed" vertical="center" wrapText="1"/>
    </xf>
    <xf numFmtId="0" fontId="17" fillId="0" borderId="107" xfId="1" applyFont="1" applyBorder="1" applyAlignment="1">
      <alignment horizontal="distributed" vertical="center" wrapText="1"/>
    </xf>
    <xf numFmtId="0" fontId="0" fillId="0" borderId="63"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63"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110" xfId="1" applyFont="1" applyBorder="1" applyAlignment="1">
      <alignment horizontal="center" vertical="center"/>
    </xf>
    <xf numFmtId="0" fontId="0" fillId="0" borderId="111" xfId="1" applyFont="1" applyBorder="1" applyAlignment="1">
      <alignment horizontal="center" vertical="center"/>
    </xf>
    <xf numFmtId="0" fontId="0" fillId="0" borderId="112" xfId="1" applyFont="1" applyBorder="1" applyAlignment="1">
      <alignment horizontal="center" vertical="center"/>
    </xf>
    <xf numFmtId="0" fontId="0" fillId="0" borderId="63" xfId="1" applyFont="1" applyBorder="1" applyAlignment="1">
      <alignment horizontal="center" vertical="center" wrapText="1" shrinkToFit="1"/>
    </xf>
    <xf numFmtId="0" fontId="0" fillId="0" borderId="52" xfId="1" applyFont="1" applyBorder="1" applyAlignment="1">
      <alignment horizontal="center" vertical="center" shrinkToFit="1"/>
    </xf>
    <xf numFmtId="0" fontId="0" fillId="0" borderId="71" xfId="1" applyFont="1" applyBorder="1" applyAlignment="1">
      <alignment horizontal="center" vertical="center" wrapText="1"/>
    </xf>
    <xf numFmtId="0" fontId="0" fillId="0" borderId="113" xfId="1" applyFont="1" applyBorder="1" applyAlignment="1">
      <alignment horizontal="center" vertical="center" wrapText="1"/>
    </xf>
    <xf numFmtId="0" fontId="0" fillId="0" borderId="55" xfId="1" applyFont="1" applyBorder="1" applyAlignment="1">
      <alignment horizontal="center" vertical="center"/>
    </xf>
    <xf numFmtId="0" fontId="0" fillId="0" borderId="115" xfId="1" applyFont="1" applyBorder="1" applyAlignment="1">
      <alignment horizontal="center" vertical="center"/>
    </xf>
    <xf numFmtId="0" fontId="0" fillId="0" borderId="51"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55" xfId="1" applyFont="1" applyBorder="1" applyAlignment="1">
      <alignment horizontal="center" vertical="center" wrapText="1"/>
    </xf>
    <xf numFmtId="0" fontId="0" fillId="0" borderId="58"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61" xfId="1" applyFont="1" applyBorder="1" applyAlignment="1">
      <alignment horizontal="center" vertical="center" wrapText="1"/>
    </xf>
    <xf numFmtId="0" fontId="0" fillId="0" borderId="71" xfId="1" applyFont="1" applyBorder="1" applyAlignment="1">
      <alignment horizontal="center" vertical="center"/>
    </xf>
    <xf numFmtId="0" fontId="0" fillId="0" borderId="49" xfId="1" applyFont="1" applyBorder="1" applyAlignment="1">
      <alignment horizontal="center" vertical="center" shrinkToFit="1"/>
    </xf>
    <xf numFmtId="0" fontId="0" fillId="0" borderId="48" xfId="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10" fillId="0" borderId="3" xfId="1" applyFont="1" applyBorder="1" applyAlignment="1">
      <alignment horizontal="distributed" vertical="center"/>
    </xf>
    <xf numFmtId="0" fontId="10" fillId="0" borderId="1" xfId="1" applyFont="1" applyBorder="1" applyAlignment="1">
      <alignment horizontal="distributed" vertical="center"/>
    </xf>
    <xf numFmtId="0" fontId="0" fillId="0" borderId="106" xfId="1" applyFont="1" applyBorder="1" applyAlignment="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0" fillId="0" borderId="0" xfId="1" applyNumberFormat="1" applyFont="1" applyAlignment="1">
      <alignment horizontal="center" shrinkToFit="1"/>
    </xf>
    <xf numFmtId="0" fontId="10"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4" fillId="0" borderId="0" xfId="1" applyFont="1" applyAlignment="1">
      <alignment horizontal="center" vertical="center" shrinkToFit="1"/>
    </xf>
    <xf numFmtId="0" fontId="65" fillId="0" borderId="0" xfId="1" applyFont="1" applyAlignment="1">
      <alignment horizontal="center" vertical="center" shrinkToFit="1"/>
    </xf>
    <xf numFmtId="0" fontId="66" fillId="0" borderId="0" xfId="1" applyFont="1" applyAlignment="1">
      <alignment horizontal="left" vertical="center" shrinkToFit="1"/>
    </xf>
    <xf numFmtId="0" fontId="67" fillId="0" borderId="0" xfId="1" applyFont="1" applyAlignment="1">
      <alignment horizontal="left" vertical="center" shrinkToFit="1"/>
    </xf>
    <xf numFmtId="0" fontId="55" fillId="0" borderId="9" xfId="1" applyFont="1" applyBorder="1" applyAlignment="1">
      <alignment horizontal="center" vertical="center" wrapText="1" shrinkToFit="1"/>
    </xf>
    <xf numFmtId="0" fontId="56" fillId="0" borderId="9" xfId="1" applyFont="1" applyBorder="1" applyAlignment="1">
      <alignment horizontal="center" vertical="center" shrinkToFit="1"/>
    </xf>
    <xf numFmtId="0" fontId="56" fillId="0" borderId="22" xfId="1" applyFont="1" applyBorder="1" applyAlignment="1">
      <alignment horizontal="center" vertical="center" shrinkToFit="1"/>
    </xf>
    <xf numFmtId="0" fontId="0" fillId="0" borderId="0" xfId="1" applyFont="1" applyAlignment="1">
      <alignment horizontal="distributed" vertical="center" shrinkToFit="1"/>
    </xf>
    <xf numFmtId="0" fontId="0" fillId="0" borderId="41" xfId="1" applyFont="1" applyBorder="1" applyAlignment="1">
      <alignment horizontal="center" vertical="center" shrinkToFit="1"/>
    </xf>
    <xf numFmtId="0" fontId="0" fillId="0" borderId="0" xfId="1" applyFont="1" applyAlignment="1">
      <alignment horizontal="center" vertical="center"/>
    </xf>
    <xf numFmtId="181" fontId="0" fillId="0" borderId="29" xfId="1" applyNumberFormat="1" applyFont="1" applyBorder="1" applyAlignment="1">
      <alignment horizontal="center" vertical="center"/>
    </xf>
    <xf numFmtId="181" fontId="0" fillId="0" borderId="85" xfId="1" applyNumberFormat="1" applyFont="1" applyBorder="1" applyAlignment="1">
      <alignment horizontal="center" vertical="center"/>
    </xf>
    <xf numFmtId="181" fontId="0" fillId="0" borderId="123" xfId="1" applyNumberFormat="1" applyFont="1" applyBorder="1" applyAlignment="1">
      <alignment horizontal="center" vertical="center"/>
    </xf>
    <xf numFmtId="181" fontId="0" fillId="0" borderId="124"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23" xfId="1" applyNumberFormat="1" applyFont="1" applyBorder="1" applyAlignment="1">
      <alignment horizontal="center" vertical="center"/>
    </xf>
    <xf numFmtId="181" fontId="0" fillId="0" borderId="25" xfId="1" applyNumberFormat="1" applyFont="1" applyBorder="1" applyAlignment="1">
      <alignment horizontal="center" vertical="center"/>
    </xf>
    <xf numFmtId="0" fontId="6" fillId="0" borderId="0" xfId="1" applyFont="1" applyAlignment="1">
      <alignment horizontal="distributed" vertical="center"/>
    </xf>
    <xf numFmtId="181" fontId="0" fillId="0" borderId="34" xfId="1" applyNumberFormat="1" applyFont="1" applyBorder="1" applyAlignment="1">
      <alignment horizontal="center" vertical="center" wrapText="1"/>
    </xf>
    <xf numFmtId="181" fontId="0" fillId="0" borderId="39"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41"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10" xfId="1" applyFont="1" applyBorder="1" applyAlignment="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41" xfId="1" applyFont="1" applyBorder="1" applyAlignment="1">
      <alignment horizontal="left" vertical="center"/>
    </xf>
    <xf numFmtId="0" fontId="0" fillId="0" borderId="3" xfId="1" applyFont="1" applyBorder="1" applyAlignment="1">
      <alignment horizontal="left" vertical="center"/>
    </xf>
    <xf numFmtId="0" fontId="0" fillId="0" borderId="2" xfId="1" applyFont="1" applyBorder="1" applyAlignment="1">
      <alignment horizontal="left" vertical="center" shrinkToFit="1"/>
    </xf>
    <xf numFmtId="0" fontId="0" fillId="0" borderId="41" xfId="1" applyFont="1" applyBorder="1" applyAlignment="1">
      <alignment horizontal="left" vertical="center" shrinkToFit="1"/>
    </xf>
    <xf numFmtId="0" fontId="0" fillId="0" borderId="3" xfId="1" applyFont="1" applyBorder="1" applyAlignment="1">
      <alignment horizontal="left" vertical="center" shrinkToFit="1"/>
    </xf>
    <xf numFmtId="0" fontId="0" fillId="0" borderId="0" xfId="1" applyFont="1" applyAlignment="1">
      <alignment horizontal="left"/>
    </xf>
    <xf numFmtId="0" fontId="0" fillId="0" borderId="9" xfId="1" applyFont="1" applyBorder="1" applyAlignment="1">
      <alignment horizontal="center" vertical="center" textRotation="255"/>
    </xf>
    <xf numFmtId="0" fontId="0" fillId="0" borderId="26" xfId="1" applyFont="1" applyBorder="1" applyAlignment="1">
      <alignment horizontal="center" vertical="center" textRotation="255"/>
    </xf>
    <xf numFmtId="0" fontId="0" fillId="0" borderId="22"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8" xfId="1" applyFont="1" applyBorder="1" applyAlignment="1">
      <alignment horizontal="left" vertical="center" wrapText="1"/>
    </xf>
    <xf numFmtId="0" fontId="0" fillId="0" borderId="12" xfId="1" applyFont="1" applyBorder="1" applyAlignment="1">
      <alignment horizontal="left" vertical="center" wrapText="1"/>
    </xf>
    <xf numFmtId="0" fontId="0" fillId="0" borderId="34" xfId="1" applyFont="1" applyBorder="1" applyAlignment="1">
      <alignment horizontal="left" vertical="center" wrapText="1"/>
    </xf>
    <xf numFmtId="0" fontId="0" fillId="0" borderId="0" xfId="1" applyFont="1" applyAlignment="1">
      <alignment horizontal="left" vertical="center" wrapText="1"/>
    </xf>
    <xf numFmtId="0" fontId="0" fillId="0" borderId="39" xfId="1" applyFont="1" applyBorder="1" applyAlignment="1">
      <alignment horizontal="left" vertical="center" wrapText="1"/>
    </xf>
    <xf numFmtId="0" fontId="0" fillId="0" borderId="25" xfId="1" applyFont="1" applyBorder="1" applyAlignment="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41" xfId="1" applyFont="1" applyBorder="1" applyAlignment="1">
      <alignment horizontal="left" vertical="center" wrapText="1"/>
    </xf>
    <xf numFmtId="0" fontId="0" fillId="0" borderId="3"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23" xfId="1" applyFont="1" applyBorder="1" applyAlignment="1">
      <alignment horizontal="left" vertical="center"/>
    </xf>
    <xf numFmtId="0" fontId="0" fillId="0" borderId="29" xfId="1" applyFont="1" applyBorder="1" applyAlignment="1">
      <alignment horizontal="left" vertical="center"/>
    </xf>
    <xf numFmtId="0" fontId="0" fillId="0" borderId="25"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10" xfId="1" applyFont="1" applyBorder="1" applyAlignment="1">
      <alignment horizontal="left" vertical="center" shrinkToFit="1"/>
    </xf>
    <xf numFmtId="0" fontId="0" fillId="0" borderId="38" xfId="1" applyFont="1" applyBorder="1" applyAlignment="1">
      <alignment horizontal="left" vertical="center" shrinkToFit="1"/>
    </xf>
    <xf numFmtId="0" fontId="0" fillId="0" borderId="12" xfId="1" applyFont="1" applyBorder="1" applyAlignment="1">
      <alignment horizontal="left" vertical="center" shrinkToFit="1"/>
    </xf>
    <xf numFmtId="0" fontId="0" fillId="0" borderId="22" xfId="1" applyFont="1" applyBorder="1" applyAlignment="1">
      <alignment horizontal="center" vertical="center" shrinkToFit="1"/>
    </xf>
    <xf numFmtId="177" fontId="0" fillId="0" borderId="22" xfId="1" applyNumberFormat="1" applyFont="1" applyBorder="1" applyAlignment="1">
      <alignment horizontal="center" vertical="center" shrinkToFit="1"/>
    </xf>
    <xf numFmtId="0" fontId="0" fillId="0" borderId="34" xfId="1" applyFont="1" applyBorder="1" applyAlignment="1">
      <alignment horizontal="left" vertical="center" shrinkToFit="1"/>
    </xf>
    <xf numFmtId="0" fontId="0" fillId="0" borderId="3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2" fillId="0" borderId="0" xfId="1" applyFont="1" applyAlignment="1">
      <alignment horizontal="center" vertical="center"/>
    </xf>
    <xf numFmtId="0" fontId="22" fillId="0" borderId="0" xfId="1" applyFont="1" applyAlignment="1">
      <alignment horizontal="center"/>
    </xf>
    <xf numFmtId="58" fontId="10" fillId="0" borderId="0" xfId="1" applyNumberFormat="1" applyFont="1" applyAlignment="1">
      <alignment horizontal="distributed" vertical="center"/>
    </xf>
    <xf numFmtId="0" fontId="1" fillId="0" borderId="10" xfId="1" applyBorder="1" applyAlignment="1">
      <alignment horizontal="center" vertical="center"/>
    </xf>
    <xf numFmtId="0" fontId="1" fillId="0" borderId="38" xfId="1" applyBorder="1" applyAlignment="1">
      <alignment horizontal="center" vertical="center"/>
    </xf>
    <xf numFmtId="0" fontId="1" fillId="0" borderId="12" xfId="1" applyBorder="1" applyAlignment="1">
      <alignment horizontal="center" vertical="center"/>
    </xf>
    <xf numFmtId="0" fontId="1" fillId="0" borderId="23" xfId="1" applyBorder="1" applyAlignment="1">
      <alignment horizontal="center" vertical="center"/>
    </xf>
    <xf numFmtId="0" fontId="1" fillId="0" borderId="29" xfId="1" applyBorder="1" applyAlignment="1">
      <alignment horizontal="center" vertical="center"/>
    </xf>
    <xf numFmtId="0" fontId="1" fillId="0" borderId="25"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40" fillId="0" borderId="49" xfId="1" applyNumberFormat="1" applyFont="1" applyBorder="1" applyAlignment="1">
      <alignment horizontal="center" vertical="center"/>
    </xf>
    <xf numFmtId="185" fontId="40" fillId="0" borderId="50" xfId="1" applyNumberFormat="1" applyFont="1" applyBorder="1" applyAlignment="1">
      <alignment horizontal="center" vertical="center"/>
    </xf>
    <xf numFmtId="58" fontId="42"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center" vertical="center" wrapText="1" shrinkToFit="1"/>
    </xf>
    <xf numFmtId="0" fontId="44" fillId="0" borderId="1" xfId="1" applyFont="1" applyBorder="1" applyAlignment="1">
      <alignment horizontal="center" vertical="center"/>
    </xf>
    <xf numFmtId="180" fontId="10" fillId="0" borderId="1" xfId="1" applyNumberFormat="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Border="1" applyAlignment="1">
      <alignment horizontal="distributed" vertical="center"/>
    </xf>
    <xf numFmtId="0" fontId="0" fillId="0" borderId="84" xfId="1" applyFont="1" applyBorder="1" applyAlignment="1">
      <alignment horizontal="center" vertical="center"/>
    </xf>
    <xf numFmtId="0" fontId="0" fillId="0" borderId="141" xfId="1" applyFont="1" applyBorder="1" applyAlignment="1">
      <alignment horizontal="center" vertical="center"/>
    </xf>
    <xf numFmtId="0" fontId="0" fillId="0" borderId="87"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distributed" vertical="center"/>
    </xf>
    <xf numFmtId="0" fontId="0" fillId="0" borderId="38" xfId="1" applyFont="1" applyBorder="1" applyAlignment="1">
      <alignment horizontal="distributed" vertical="center"/>
    </xf>
    <xf numFmtId="0" fontId="0" fillId="0" borderId="12" xfId="1" applyFont="1" applyBorder="1" applyAlignment="1">
      <alignment horizontal="distributed" vertical="center"/>
    </xf>
    <xf numFmtId="0" fontId="0" fillId="0" borderId="136" xfId="1" applyFont="1" applyBorder="1" applyAlignment="1">
      <alignment horizontal="distributed" vertical="center"/>
    </xf>
    <xf numFmtId="0" fontId="0" fillId="0" borderId="29" xfId="1" applyFont="1" applyBorder="1" applyAlignment="1">
      <alignment horizontal="distributed" vertical="center"/>
    </xf>
    <xf numFmtId="0" fontId="0" fillId="0" borderId="25" xfId="1" applyFont="1" applyBorder="1" applyAlignment="1">
      <alignment horizontal="distributed" vertical="center"/>
    </xf>
    <xf numFmtId="0" fontId="0" fillId="0" borderId="39" xfId="1" applyFont="1" applyBorder="1" applyAlignment="1">
      <alignment horizontal="distributed" vertical="center"/>
    </xf>
    <xf numFmtId="0" fontId="0" fillId="0" borderId="139" xfId="1" applyFont="1" applyBorder="1" applyAlignment="1">
      <alignment horizontal="center" vertical="center"/>
    </xf>
    <xf numFmtId="0" fontId="0" fillId="0" borderId="140" xfId="1" applyFont="1" applyBorder="1" applyAlignment="1">
      <alignment horizontal="distributed" vertical="center"/>
    </xf>
    <xf numFmtId="0" fontId="0" fillId="0" borderId="41" xfId="1" applyFont="1" applyBorder="1" applyAlignment="1">
      <alignment horizontal="distributed" vertical="center"/>
    </xf>
    <xf numFmtId="0" fontId="0" fillId="0" borderId="79" xfId="1" applyFont="1" applyBorder="1" applyAlignment="1">
      <alignment horizontal="distributed" vertical="center"/>
    </xf>
    <xf numFmtId="0" fontId="0" fillId="0" borderId="80" xfId="1" applyFont="1" applyBorder="1" applyAlignment="1">
      <alignment horizontal="distributed" vertical="center"/>
    </xf>
    <xf numFmtId="0" fontId="0" fillId="0" borderId="127" xfId="1" applyFont="1" applyBorder="1" applyAlignment="1">
      <alignment horizontal="distributed" vertical="center"/>
    </xf>
    <xf numFmtId="0" fontId="0" fillId="0" borderId="102" xfId="1" applyFont="1" applyBorder="1" applyAlignment="1">
      <alignment horizontal="distributed" vertical="center"/>
    </xf>
    <xf numFmtId="0" fontId="0" fillId="0" borderId="127" xfId="1" applyFont="1" applyBorder="1" applyAlignment="1">
      <alignment horizontal="center" vertical="center"/>
    </xf>
    <xf numFmtId="0" fontId="0" fillId="0" borderId="104" xfId="1" applyFont="1" applyBorder="1" applyAlignment="1">
      <alignment horizontal="center" vertical="center"/>
    </xf>
    <xf numFmtId="0" fontId="0" fillId="5" borderId="36"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36" xfId="1" applyFont="1" applyBorder="1" applyAlignment="1">
      <alignment horizontal="center" vertical="center"/>
    </xf>
    <xf numFmtId="0" fontId="0" fillId="5" borderId="1" xfId="1" applyFont="1" applyFill="1" applyBorder="1" applyAlignment="1">
      <alignment horizontal="center" vertical="center"/>
    </xf>
    <xf numFmtId="0" fontId="10" fillId="0" borderId="1" xfId="1" applyFont="1" applyBorder="1" applyAlignment="1">
      <alignment horizontal="center" vertical="center"/>
    </xf>
    <xf numFmtId="0" fontId="0" fillId="2" borderId="34"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80" xfId="1" applyFont="1" applyBorder="1" applyAlignment="1">
      <alignment horizontal="left" vertical="center" wrapText="1"/>
    </xf>
    <xf numFmtId="0" fontId="0" fillId="0" borderId="104" xfId="1" applyFont="1" applyBorder="1" applyAlignment="1">
      <alignment horizontal="left" vertical="center" wrapText="1"/>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0" xfId="1" applyFont="1" applyBorder="1" applyAlignment="1">
      <alignment horizontal="distributed" vertical="center"/>
    </xf>
    <xf numFmtId="0" fontId="0" fillId="0" borderId="0" xfId="1" applyFont="1" applyAlignment="1">
      <alignment horizontal="center"/>
    </xf>
    <xf numFmtId="0" fontId="0" fillId="0" borderId="97" xfId="1" applyFont="1" applyBorder="1" applyAlignment="1">
      <alignment horizontal="center"/>
    </xf>
    <xf numFmtId="0" fontId="0" fillId="0" borderId="131" xfId="1" applyFont="1" applyBorder="1" applyAlignment="1">
      <alignment horizontal="distributed" vertical="center"/>
    </xf>
    <xf numFmtId="0" fontId="0" fillId="0" borderId="57" xfId="1" applyFont="1" applyBorder="1" applyAlignment="1">
      <alignment horizontal="center" vertical="center"/>
    </xf>
    <xf numFmtId="0" fontId="0" fillId="0" borderId="132" xfId="1" applyFont="1" applyBorder="1" applyAlignment="1">
      <alignment horizontal="distributed" vertical="center"/>
    </xf>
    <xf numFmtId="0" fontId="0" fillId="0" borderId="89" xfId="1" applyFont="1" applyBorder="1" applyAlignment="1">
      <alignment horizontal="distributed" vertical="center"/>
    </xf>
    <xf numFmtId="0" fontId="0" fillId="0" borderId="133" xfId="1" applyFont="1" applyBorder="1" applyAlignment="1">
      <alignment horizontal="distributed" vertical="center"/>
    </xf>
    <xf numFmtId="0" fontId="0" fillId="0" borderId="88" xfId="1" applyFont="1" applyBorder="1" applyAlignment="1">
      <alignment horizontal="center" vertical="center"/>
    </xf>
    <xf numFmtId="0" fontId="0" fillId="0" borderId="89" xfId="1" applyFont="1" applyBorder="1" applyAlignment="1">
      <alignment horizontal="center" vertical="center"/>
    </xf>
    <xf numFmtId="0" fontId="0" fillId="0" borderId="90" xfId="1" applyFont="1" applyBorder="1" applyAlignment="1">
      <alignment horizontal="center" vertical="center"/>
    </xf>
    <xf numFmtId="0" fontId="0" fillId="0" borderId="29" xfId="1" applyFont="1" applyBorder="1" applyAlignment="1">
      <alignment horizontal="center" vertical="center"/>
    </xf>
    <xf numFmtId="0" fontId="0" fillId="0" borderId="92" xfId="1" applyFont="1" applyBorder="1" applyAlignment="1">
      <alignment horizontal="center" vertical="center"/>
    </xf>
    <xf numFmtId="0" fontId="0" fillId="0" borderId="134" xfId="1" applyFont="1" applyBorder="1" applyAlignment="1">
      <alignment horizontal="distributed" vertical="center"/>
    </xf>
    <xf numFmtId="0" fontId="0" fillId="0" borderId="137" xfId="1" applyFont="1" applyBorder="1" applyAlignment="1">
      <alignment horizontal="distributed" vertical="center"/>
    </xf>
    <xf numFmtId="0" fontId="0" fillId="0" borderId="135" xfId="1" applyFont="1" applyBorder="1" applyAlignment="1">
      <alignment horizontal="center" vertical="center"/>
    </xf>
    <xf numFmtId="0" fontId="0" fillId="0" borderId="98" xfId="1" applyFont="1" applyBorder="1" applyAlignment="1">
      <alignment horizontal="center" vertical="center"/>
    </xf>
    <xf numFmtId="0" fontId="0" fillId="0" borderId="79" xfId="1" applyFont="1" applyBorder="1" applyAlignment="1">
      <alignment horizontal="center" vertical="center"/>
    </xf>
    <xf numFmtId="0" fontId="0" fillId="0" borderId="81" xfId="1" applyFont="1" applyBorder="1" applyAlignment="1">
      <alignment horizontal="center" vertical="center"/>
    </xf>
    <xf numFmtId="0" fontId="0" fillId="0" borderId="82" xfId="1" applyFont="1" applyBorder="1" applyAlignment="1">
      <alignment horizontal="right" vertical="center"/>
    </xf>
    <xf numFmtId="0" fontId="0" fillId="0" borderId="80" xfId="1" applyFont="1" applyBorder="1" applyAlignment="1">
      <alignment horizontal="right" vertical="center"/>
    </xf>
    <xf numFmtId="0" fontId="0" fillId="0" borderId="145" xfId="1" applyFont="1" applyBorder="1" applyAlignment="1">
      <alignment horizontal="distributed" vertical="center"/>
    </xf>
    <xf numFmtId="0" fontId="0" fillId="0" borderId="99" xfId="1" applyFont="1" applyBorder="1" applyAlignment="1">
      <alignment horizontal="center" vertical="center"/>
    </xf>
    <xf numFmtId="0" fontId="0" fillId="0" borderId="76" xfId="1" applyFont="1" applyBorder="1" applyAlignment="1">
      <alignment horizontal="center" vertical="center"/>
    </xf>
    <xf numFmtId="0" fontId="0" fillId="0" borderId="42" xfId="1" applyFont="1" applyBorder="1" applyAlignment="1">
      <alignment horizontal="distributed" vertical="center"/>
    </xf>
    <xf numFmtId="0" fontId="0" fillId="0" borderId="77" xfId="1" applyFont="1" applyBorder="1" applyAlignment="1">
      <alignment horizontal="distributed" vertical="center"/>
    </xf>
    <xf numFmtId="0" fontId="0" fillId="0" borderId="45" xfId="1" applyFont="1" applyBorder="1" applyAlignment="1">
      <alignment horizontal="center" vertical="center"/>
    </xf>
    <xf numFmtId="0" fontId="0" fillId="0" borderId="146" xfId="1" applyFont="1" applyBorder="1" applyAlignment="1">
      <alignment horizontal="center" vertical="center"/>
    </xf>
    <xf numFmtId="0" fontId="0" fillId="0" borderId="147" xfId="1" applyFont="1" applyBorder="1" applyAlignment="1">
      <alignment horizontal="distributed" vertical="center"/>
    </xf>
    <xf numFmtId="0" fontId="0" fillId="0" borderId="61" xfId="1" applyFont="1" applyBorder="1" applyAlignment="1">
      <alignment horizontal="center" vertical="center"/>
    </xf>
    <xf numFmtId="0" fontId="0" fillId="0" borderId="57" xfId="1" applyFont="1" applyBorder="1" applyAlignment="1">
      <alignment horizontal="center"/>
    </xf>
    <xf numFmtId="0" fontId="0" fillId="0" borderId="34" xfId="1" applyFont="1" applyBorder="1" applyAlignment="1">
      <alignment horizontal="left" vertical="center"/>
    </xf>
    <xf numFmtId="0" fontId="0" fillId="0" borderId="0" xfId="1" applyFont="1" applyAlignment="1">
      <alignment horizontal="left" vertical="center"/>
    </xf>
    <xf numFmtId="0" fontId="0" fillId="0" borderId="97" xfId="1" applyFont="1" applyBorder="1" applyAlignment="1">
      <alignment horizontal="left" vertical="center"/>
    </xf>
    <xf numFmtId="0" fontId="0" fillId="0" borderId="144" xfId="1" applyFont="1" applyBorder="1" applyAlignment="1">
      <alignment horizontal="distributed" vertical="center"/>
    </xf>
    <xf numFmtId="0" fontId="0" fillId="0" borderId="57" xfId="1" applyFont="1" applyBorder="1" applyAlignment="1">
      <alignment horizontal="left" vertical="center"/>
    </xf>
    <xf numFmtId="0" fontId="0" fillId="0" borderId="92" xfId="1" applyFont="1" applyBorder="1" applyAlignment="1">
      <alignment horizontal="left" vertical="center"/>
    </xf>
    <xf numFmtId="0" fontId="0" fillId="0" borderId="98" xfId="1" applyFont="1" applyBorder="1" applyAlignment="1">
      <alignment horizontal="left" vertical="center"/>
    </xf>
    <xf numFmtId="0" fontId="0" fillId="0" borderId="56" xfId="1" applyFont="1" applyBorder="1" applyAlignment="1">
      <alignment horizontal="distributed" vertical="center"/>
    </xf>
    <xf numFmtId="177" fontId="0" fillId="0" borderId="41" xfId="1" applyNumberFormat="1" applyFont="1" applyBorder="1" applyAlignment="1">
      <alignment horizontal="center" vertical="center"/>
    </xf>
    <xf numFmtId="0" fontId="0" fillId="0" borderId="150" xfId="1" applyFont="1" applyBorder="1" applyAlignment="1">
      <alignment horizontal="distributed" vertical="center"/>
    </xf>
    <xf numFmtId="0" fontId="0" fillId="0" borderId="153" xfId="1" applyFont="1" applyBorder="1" applyAlignment="1">
      <alignment horizontal="distributed" vertical="center"/>
    </xf>
    <xf numFmtId="0" fontId="0" fillId="0" borderId="154" xfId="1" applyFont="1" applyBorder="1" applyAlignment="1">
      <alignment horizontal="distributed" vertical="center"/>
    </xf>
    <xf numFmtId="178" fontId="0" fillId="0" borderId="22" xfId="1" applyNumberFormat="1" applyFont="1" applyBorder="1" applyAlignment="1">
      <alignment horizontal="center" vertical="center"/>
    </xf>
    <xf numFmtId="178" fontId="0" fillId="0" borderId="23" xfId="1" applyNumberFormat="1" applyFont="1" applyBorder="1" applyAlignment="1">
      <alignment horizontal="center" vertical="center"/>
    </xf>
    <xf numFmtId="178" fontId="0" fillId="0" borderId="35" xfId="1" applyNumberFormat="1" applyFont="1" applyBorder="1" applyAlignment="1">
      <alignment horizontal="center" vertical="center"/>
    </xf>
    <xf numFmtId="178" fontId="0" fillId="0" borderId="29" xfId="1" applyNumberFormat="1" applyFont="1" applyBorder="1" applyAlignment="1">
      <alignment horizontal="center" vertical="center"/>
    </xf>
    <xf numFmtId="178" fontId="0" fillId="0" borderId="98" xfId="1" applyNumberFormat="1" applyFont="1" applyBorder="1" applyAlignment="1">
      <alignment horizontal="center" vertical="center"/>
    </xf>
    <xf numFmtId="182" fontId="0" fillId="0" borderId="49" xfId="1" applyNumberFormat="1" applyFont="1" applyBorder="1" applyAlignment="1">
      <alignment vertical="center"/>
    </xf>
    <xf numFmtId="182" fontId="1" fillId="0" borderId="47" xfId="4" applyNumberFormat="1" applyBorder="1">
      <alignment vertical="center"/>
    </xf>
    <xf numFmtId="182" fontId="1" fillId="0" borderId="50" xfId="4" applyNumberFormat="1" applyBorder="1">
      <alignment vertical="center"/>
    </xf>
    <xf numFmtId="0" fontId="0" fillId="0" borderId="148" xfId="1" applyFont="1" applyBorder="1" applyAlignment="1">
      <alignment horizontal="distributed" vertical="center"/>
    </xf>
    <xf numFmtId="0" fontId="0" fillId="0" borderId="149" xfId="1" applyFont="1" applyBorder="1" applyAlignment="1">
      <alignment horizontal="distributed" vertical="center"/>
    </xf>
    <xf numFmtId="0" fontId="0" fillId="0" borderId="151" xfId="1" applyFont="1" applyBorder="1" applyAlignment="1">
      <alignment horizontal="distributed" vertical="center"/>
    </xf>
    <xf numFmtId="0" fontId="0" fillId="0" borderId="152" xfId="1" applyFont="1" applyBorder="1" applyAlignment="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Border="1" applyAlignment="1">
      <alignment vertical="center"/>
    </xf>
    <xf numFmtId="183" fontId="0" fillId="0" borderId="47" xfId="1" applyNumberFormat="1" applyFont="1" applyBorder="1" applyAlignment="1">
      <alignment vertical="center"/>
    </xf>
    <xf numFmtId="183" fontId="0" fillId="0" borderId="48" xfId="1" applyNumberFormat="1" applyFont="1" applyBorder="1" applyAlignment="1">
      <alignment vertical="center"/>
    </xf>
    <xf numFmtId="0" fontId="0" fillId="0" borderId="31" xfId="1" applyFont="1" applyBorder="1" applyAlignment="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Border="1" applyAlignment="1">
      <alignment horizontal="center" vertical="center"/>
    </xf>
    <xf numFmtId="178" fontId="0" fillId="0" borderId="43" xfId="1" applyNumberFormat="1" applyFont="1" applyBorder="1" applyAlignment="1">
      <alignment horizontal="center" vertical="center"/>
    </xf>
    <xf numFmtId="178" fontId="0" fillId="0" borderId="44" xfId="1" applyNumberFormat="1" applyFont="1" applyBorder="1" applyAlignment="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Border="1" applyAlignment="1">
      <alignment horizontal="center" vertical="center"/>
    </xf>
    <xf numFmtId="0" fontId="0" fillId="0" borderId="68" xfId="1" applyFont="1" applyBorder="1" applyAlignment="1">
      <alignment horizontal="center" vertical="center"/>
    </xf>
    <xf numFmtId="0" fontId="0" fillId="0" borderId="59" xfId="1" applyFont="1" applyBorder="1" applyAlignment="1">
      <alignment horizontal="center" vertical="center"/>
    </xf>
    <xf numFmtId="0" fontId="0" fillId="0" borderId="106" xfId="1" applyFont="1" applyBorder="1" applyAlignment="1">
      <alignment horizontal="center" vertical="center"/>
    </xf>
    <xf numFmtId="0" fontId="1" fillId="0" borderId="106" xfId="4" applyBorder="1">
      <alignment vertical="center"/>
    </xf>
    <xf numFmtId="0" fontId="0" fillId="0" borderId="48" xfId="1" applyFont="1" applyBorder="1" applyAlignment="1">
      <alignment horizontal="center" vertical="center"/>
    </xf>
    <xf numFmtId="0" fontId="0" fillId="0" borderId="32" xfId="1" applyFont="1" applyBorder="1" applyAlignment="1">
      <alignment horizontal="center" vertical="center"/>
    </xf>
    <xf numFmtId="0" fontId="0" fillId="0" borderId="51" xfId="1" applyFont="1" applyBorder="1" applyAlignment="1">
      <alignment horizontal="center" vertical="center"/>
    </xf>
    <xf numFmtId="0" fontId="0" fillId="0" borderId="58" xfId="1" applyFont="1" applyBorder="1" applyAlignment="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55" xfId="1" applyFont="1" applyFill="1" applyBorder="1" applyAlignment="1">
      <alignment horizontal="center" vertical="center" wrapText="1"/>
    </xf>
    <xf numFmtId="0" fontId="0" fillId="5" borderId="58" xfId="1" applyFont="1" applyFill="1" applyBorder="1" applyAlignment="1">
      <alignment horizontal="center" vertical="center" wrapText="1"/>
    </xf>
    <xf numFmtId="0" fontId="0" fillId="5" borderId="45" xfId="1" applyFont="1" applyFill="1" applyBorder="1" applyAlignment="1">
      <alignment horizontal="center" vertical="center" wrapText="1"/>
    </xf>
    <xf numFmtId="0" fontId="0" fillId="5" borderId="61" xfId="1" applyFont="1" applyFill="1" applyBorder="1" applyAlignment="1">
      <alignment horizontal="center" vertical="center" wrapText="1"/>
    </xf>
    <xf numFmtId="0" fontId="0" fillId="5" borderId="52" xfId="1" applyFont="1" applyFill="1" applyBorder="1" applyAlignment="1">
      <alignment horizontal="center" vertical="center"/>
    </xf>
    <xf numFmtId="0" fontId="0" fillId="5" borderId="71" xfId="1" applyFont="1" applyFill="1" applyBorder="1" applyAlignment="1">
      <alignment horizontal="center" vertical="center"/>
    </xf>
    <xf numFmtId="0" fontId="0" fillId="0" borderId="54" xfId="1" applyFont="1" applyBorder="1" applyAlignment="1">
      <alignment horizontal="center" vertical="center" shrinkToFit="1"/>
    </xf>
    <xf numFmtId="0" fontId="0" fillId="0" borderId="47" xfId="1" applyFont="1" applyBorder="1" applyAlignment="1">
      <alignment horizontal="center" vertical="center" shrinkToFit="1"/>
    </xf>
    <xf numFmtId="0" fontId="0" fillId="0" borderId="50" xfId="1" applyFont="1" applyBorder="1" applyAlignment="1">
      <alignment horizontal="center" vertical="center" shrinkToFit="1"/>
    </xf>
    <xf numFmtId="0" fontId="0" fillId="0" borderId="43" xfId="1" applyFont="1" applyBorder="1" applyAlignment="1">
      <alignment horizontal="distributed" vertical="center"/>
    </xf>
    <xf numFmtId="0" fontId="0" fillId="0" borderId="62" xfId="1" applyFont="1" applyBorder="1" applyAlignment="1">
      <alignment horizontal="center" vertical="center" textRotation="255"/>
    </xf>
    <xf numFmtId="0" fontId="0" fillId="0" borderId="66" xfId="1" applyFont="1" applyBorder="1" applyAlignment="1">
      <alignment horizontal="center" vertical="center" textRotation="255"/>
    </xf>
    <xf numFmtId="0" fontId="0" fillId="0" borderId="63" xfId="1" applyFont="1" applyBorder="1" applyAlignment="1">
      <alignment horizontal="distributed" vertical="center" wrapText="1"/>
    </xf>
    <xf numFmtId="0" fontId="1" fillId="0" borderId="54" xfId="4" applyBorder="1" applyAlignment="1">
      <alignment horizontal="distributed" vertical="center"/>
    </xf>
    <xf numFmtId="0" fontId="1" fillId="0" borderId="52" xfId="4" applyBorder="1" applyAlignment="1">
      <alignment horizontal="distributed" vertical="center"/>
    </xf>
    <xf numFmtId="0" fontId="1" fillId="0" borderId="34" xfId="4" applyBorder="1" applyAlignment="1">
      <alignment horizontal="distributed" vertical="center"/>
    </xf>
    <xf numFmtId="0" fontId="1" fillId="0" borderId="0" xfId="4" applyAlignment="1">
      <alignment horizontal="distributed" vertical="center"/>
    </xf>
    <xf numFmtId="0" fontId="1" fillId="0" borderId="39" xfId="4" applyBorder="1" applyAlignment="1">
      <alignment horizontal="distributed" vertical="center"/>
    </xf>
    <xf numFmtId="0" fontId="1" fillId="0" borderId="68" xfId="4" applyBorder="1" applyAlignment="1">
      <alignment horizontal="distributed" vertical="center"/>
    </xf>
    <xf numFmtId="0" fontId="1" fillId="0" borderId="45" xfId="4" applyBorder="1" applyAlignment="1">
      <alignment horizontal="distributed" vertical="center"/>
    </xf>
    <xf numFmtId="0" fontId="1" fillId="0" borderId="59" xfId="4" applyBorder="1" applyAlignment="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lignment horizontal="distributed" vertical="center"/>
    </xf>
    <xf numFmtId="0" fontId="0" fillId="0" borderId="34" xfId="1" applyFont="1" applyBorder="1" applyAlignment="1">
      <alignment horizontal="center" vertical="center"/>
    </xf>
    <xf numFmtId="0" fontId="0" fillId="0" borderId="39" xfId="1" applyFont="1" applyBorder="1" applyAlignment="1">
      <alignment horizontal="center" vertical="center"/>
    </xf>
    <xf numFmtId="0" fontId="1" fillId="0" borderId="29" xfId="4" applyBorder="1">
      <alignment vertical="center"/>
    </xf>
    <xf numFmtId="0" fontId="1" fillId="0" borderId="25" xfId="4" applyBorder="1">
      <alignment vertical="center"/>
    </xf>
    <xf numFmtId="0" fontId="0" fillId="2" borderId="34"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55" xfId="4" applyFill="1" applyBorder="1" applyAlignment="1">
      <alignment horizontal="center" vertical="center"/>
    </xf>
    <xf numFmtId="0" fontId="1" fillId="3" borderId="156" xfId="4" applyFill="1" applyBorder="1" applyAlignment="1">
      <alignment horizontal="center" vertical="center"/>
    </xf>
    <xf numFmtId="0" fontId="1" fillId="3" borderId="157" xfId="4" applyFill="1" applyBorder="1" applyAlignment="1">
      <alignment horizontal="center" vertical="center"/>
    </xf>
    <xf numFmtId="0" fontId="1" fillId="3" borderId="158" xfId="4" applyFill="1" applyBorder="1" applyAlignment="1">
      <alignment horizontal="center" vertical="center"/>
    </xf>
    <xf numFmtId="0" fontId="1" fillId="3" borderId="159" xfId="4" applyFill="1" applyBorder="1" applyAlignment="1">
      <alignment horizontal="center" vertical="center"/>
    </xf>
    <xf numFmtId="0" fontId="1" fillId="3" borderId="160" xfId="4" applyFill="1" applyBorder="1" applyAlignment="1">
      <alignment horizontal="center" vertical="center"/>
    </xf>
    <xf numFmtId="0" fontId="0" fillId="0" borderId="33" xfId="1" applyFont="1" applyBorder="1" applyAlignment="1">
      <alignment horizontal="center" vertical="center"/>
    </xf>
    <xf numFmtId="0" fontId="0" fillId="0" borderId="69" xfId="1" applyFont="1" applyBorder="1" applyAlignment="1">
      <alignment horizontal="center" vertical="center"/>
    </xf>
    <xf numFmtId="0" fontId="0" fillId="0" borderId="45" xfId="1" applyFont="1" applyBorder="1" applyAlignment="1">
      <alignment horizontal="distributed" vertical="center"/>
    </xf>
    <xf numFmtId="0" fontId="17" fillId="0" borderId="34" xfId="1" applyFont="1" applyBorder="1" applyAlignment="1">
      <alignment horizontal="distributed" vertical="center" wrapText="1"/>
    </xf>
    <xf numFmtId="0" fontId="17" fillId="0" borderId="0" xfId="1" applyFont="1" applyAlignment="1">
      <alignment horizontal="distributed" vertical="center" wrapText="1"/>
    </xf>
    <xf numFmtId="0" fontId="17" fillId="0" borderId="39" xfId="1" applyFont="1" applyBorder="1" applyAlignment="1">
      <alignment horizontal="distributed" vertical="center" wrapText="1"/>
    </xf>
    <xf numFmtId="0" fontId="17" fillId="0" borderId="23" xfId="1" applyFont="1" applyBorder="1" applyAlignment="1">
      <alignment horizontal="distributed" vertical="center" wrapText="1"/>
    </xf>
    <xf numFmtId="0" fontId="17" fillId="0" borderId="29" xfId="1" applyFont="1" applyBorder="1" applyAlignment="1">
      <alignment horizontal="distributed" vertical="center" wrapText="1"/>
    </xf>
    <xf numFmtId="0" fontId="17" fillId="0" borderId="25" xfId="1" applyFont="1" applyBorder="1" applyAlignment="1">
      <alignment horizontal="distributed" vertical="center" wrapText="1"/>
    </xf>
    <xf numFmtId="0" fontId="0" fillId="0" borderId="10"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12" xfId="1" applyFont="1" applyBorder="1" applyAlignment="1">
      <alignment horizontal="distributed" vertical="center" wrapText="1"/>
    </xf>
    <xf numFmtId="0" fontId="0" fillId="0" borderId="23" xfId="1" applyFont="1" applyBorder="1" applyAlignment="1">
      <alignment horizontal="distributed" vertical="center" wrapText="1"/>
    </xf>
    <xf numFmtId="0" fontId="0" fillId="0" borderId="29" xfId="1" applyFont="1" applyBorder="1" applyAlignment="1">
      <alignment horizontal="distributed" vertical="center" wrapText="1"/>
    </xf>
    <xf numFmtId="0" fontId="0" fillId="0" borderId="25" xfId="1" applyFont="1" applyBorder="1" applyAlignment="1">
      <alignment horizontal="distributed" vertical="center" wrapText="1"/>
    </xf>
    <xf numFmtId="0" fontId="1" fillId="0" borderId="80" xfId="4" applyBorder="1">
      <alignment vertical="center"/>
    </xf>
    <xf numFmtId="0" fontId="1" fillId="0" borderId="127" xfId="4" applyBorder="1">
      <alignment vertical="center"/>
    </xf>
    <xf numFmtId="0" fontId="1" fillId="3" borderId="161" xfId="4" applyFill="1" applyBorder="1" applyAlignment="1">
      <alignment horizontal="center" vertical="center"/>
    </xf>
    <xf numFmtId="0" fontId="1" fillId="3" borderId="162" xfId="4" applyFill="1" applyBorder="1" applyAlignment="1">
      <alignment horizontal="center" vertical="center"/>
    </xf>
    <xf numFmtId="0" fontId="1" fillId="3" borderId="163" xfId="4" applyFill="1" applyBorder="1" applyAlignment="1">
      <alignment horizontal="center" vertical="center"/>
    </xf>
    <xf numFmtId="0" fontId="0" fillId="0" borderId="49" xfId="1" applyFont="1" applyBorder="1" applyAlignment="1">
      <alignment horizontal="center" vertical="center"/>
    </xf>
    <xf numFmtId="0" fontId="1" fillId="0" borderId="47" xfId="4" applyBorder="1">
      <alignment vertical="center"/>
    </xf>
    <xf numFmtId="0" fontId="1" fillId="0" borderId="48" xfId="4" applyBorder="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lignment horizontal="center" vertical="center" textRotation="255"/>
    </xf>
    <xf numFmtId="0" fontId="0" fillId="0" borderId="54"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34" xfId="1" applyFont="1" applyBorder="1" applyAlignment="1">
      <alignment horizontal="distributed" vertical="center" wrapText="1"/>
    </xf>
    <xf numFmtId="0" fontId="0" fillId="0" borderId="39" xfId="1" applyFont="1" applyBorder="1" applyAlignment="1">
      <alignment horizontal="distributed" vertical="center" wrapText="1"/>
    </xf>
    <xf numFmtId="0" fontId="0" fillId="0" borderId="68"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59" xfId="1" applyFont="1" applyBorder="1" applyAlignment="1">
      <alignment horizontal="distributed" vertical="center" wrapText="1"/>
    </xf>
    <xf numFmtId="0" fontId="0" fillId="0" borderId="49" xfId="1" applyFont="1" applyBorder="1" applyAlignment="1">
      <alignment horizontal="distributed" vertical="center" wrapText="1"/>
    </xf>
    <xf numFmtId="0" fontId="0" fillId="0" borderId="47" xfId="1" applyFont="1" applyBorder="1" applyAlignment="1">
      <alignment horizontal="distributed" vertical="center" wrapText="1"/>
    </xf>
    <xf numFmtId="0" fontId="0" fillId="0" borderId="48" xfId="1" applyFont="1" applyBorder="1" applyAlignment="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1" fillId="0" borderId="38" xfId="4" applyBorder="1">
      <alignment vertical="center"/>
    </xf>
    <xf numFmtId="0" fontId="1" fillId="0" borderId="12" xfId="4" applyBorder="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7" fillId="0" borderId="2" xfId="1" applyFont="1" applyBorder="1" applyAlignment="1">
      <alignment horizontal="distributed" vertical="center"/>
    </xf>
    <xf numFmtId="0" fontId="17" fillId="0" borderId="41" xfId="1" applyFont="1" applyBorder="1" applyAlignment="1">
      <alignment horizontal="distributed" vertical="center"/>
    </xf>
    <xf numFmtId="0" fontId="17" fillId="0" borderId="3" xfId="1" applyFont="1" applyBorder="1" applyAlignment="1">
      <alignment horizontal="distributed" vertical="center"/>
    </xf>
    <xf numFmtId="0" fontId="0" fillId="0" borderId="68" xfId="1" applyFont="1" applyBorder="1" applyAlignment="1">
      <alignment horizontal="center" vertical="center" wrapText="1"/>
    </xf>
    <xf numFmtId="0" fontId="0" fillId="0" borderId="59" xfId="1" applyFont="1" applyBorder="1" applyAlignment="1">
      <alignment horizontal="center" vertical="center" wrapText="1"/>
    </xf>
    <xf numFmtId="0" fontId="0" fillId="0" borderId="155" xfId="1" applyFont="1" applyBorder="1" applyAlignment="1">
      <alignment horizontal="center" vertical="center"/>
    </xf>
    <xf numFmtId="0" fontId="1" fillId="0" borderId="156" xfId="4" applyBorder="1">
      <alignment vertical="center"/>
    </xf>
    <xf numFmtId="0" fontId="1" fillId="0" borderId="157" xfId="4" applyBorder="1">
      <alignment vertical="center"/>
    </xf>
    <xf numFmtId="0" fontId="1" fillId="0" borderId="158" xfId="4" applyBorder="1">
      <alignment vertical="center"/>
    </xf>
    <xf numFmtId="0" fontId="1" fillId="0" borderId="159" xfId="4" applyBorder="1">
      <alignment vertical="center"/>
    </xf>
    <xf numFmtId="0" fontId="1" fillId="0" borderId="160" xfId="4" applyBorder="1">
      <alignment vertical="center"/>
    </xf>
    <xf numFmtId="0" fontId="0" fillId="0" borderId="62" xfId="1" applyFont="1" applyBorder="1" applyAlignment="1">
      <alignment horizontal="center" vertical="center"/>
    </xf>
    <xf numFmtId="0" fontId="0" fillId="0" borderId="66" xfId="1" applyFont="1" applyBorder="1" applyAlignment="1">
      <alignment horizontal="center" vertical="center"/>
    </xf>
    <xf numFmtId="0" fontId="0" fillId="0" borderId="67" xfId="1" applyFont="1" applyBorder="1" applyAlignment="1">
      <alignment horizontal="center" vertical="center"/>
    </xf>
    <xf numFmtId="0" fontId="0" fillId="0" borderId="54" xfId="1" applyFont="1" applyBorder="1" applyAlignment="1">
      <alignment horizontal="distributed" vertical="center"/>
    </xf>
    <xf numFmtId="0" fontId="0" fillId="0" borderId="52" xfId="1" applyFont="1" applyBorder="1" applyAlignment="1">
      <alignment horizontal="distributed" vertical="center"/>
    </xf>
    <xf numFmtId="0" fontId="0" fillId="0" borderId="59" xfId="1" applyFont="1" applyBorder="1" applyAlignment="1">
      <alignment horizontal="distributed" vertical="center"/>
    </xf>
    <xf numFmtId="0" fontId="20" fillId="0" borderId="10" xfId="1" applyFont="1" applyBorder="1" applyAlignment="1">
      <alignment horizontal="distributed" vertical="center" shrinkToFit="1"/>
    </xf>
    <xf numFmtId="0" fontId="20" fillId="0" borderId="38" xfId="1" applyFont="1" applyBorder="1" applyAlignment="1">
      <alignment horizontal="distributed" vertical="center" shrinkToFit="1"/>
    </xf>
    <xf numFmtId="0" fontId="20" fillId="0" borderId="12" xfId="1" applyFont="1" applyBorder="1" applyAlignment="1">
      <alignment horizontal="distributed" vertical="center" shrinkToFit="1"/>
    </xf>
    <xf numFmtId="0" fontId="28" fillId="0" borderId="23" xfId="1" applyFont="1" applyBorder="1" applyAlignment="1">
      <alignment horizontal="distributed" vertical="center" shrinkToFit="1"/>
    </xf>
    <xf numFmtId="0" fontId="28" fillId="0" borderId="29" xfId="1" applyFont="1" applyBorder="1" applyAlignment="1">
      <alignment horizontal="distributed" vertical="center" shrinkToFit="1"/>
    </xf>
    <xf numFmtId="0" fontId="28" fillId="0" borderId="25" xfId="1" applyFont="1" applyBorder="1" applyAlignment="1">
      <alignment horizontal="distributed" vertical="center" shrinkToFit="1"/>
    </xf>
    <xf numFmtId="0" fontId="0" fillId="0" borderId="10" xfId="1" applyFont="1" applyBorder="1" applyAlignment="1">
      <alignment horizontal="distributed" vertical="center" shrinkToFit="1"/>
    </xf>
    <xf numFmtId="0" fontId="0" fillId="0" borderId="38" xfId="1" applyFont="1" applyBorder="1" applyAlignment="1">
      <alignment horizontal="distributed" vertical="center" shrinkToFit="1"/>
    </xf>
    <xf numFmtId="0" fontId="0" fillId="0" borderId="12" xfId="1" applyFont="1" applyBorder="1" applyAlignment="1">
      <alignment horizontal="distributed" vertical="center" shrinkToFit="1"/>
    </xf>
    <xf numFmtId="0" fontId="0" fillId="0" borderId="23" xfId="1" applyFont="1" applyBorder="1" applyAlignment="1">
      <alignment horizontal="distributed" vertical="center" shrinkToFit="1"/>
    </xf>
    <xf numFmtId="0" fontId="0" fillId="0" borderId="29" xfId="1" applyFont="1" applyBorder="1" applyAlignment="1">
      <alignment horizontal="distributed" vertical="center" shrinkToFit="1"/>
    </xf>
    <xf numFmtId="0" fontId="0" fillId="0" borderId="25" xfId="1" applyFont="1" applyBorder="1" applyAlignment="1">
      <alignment horizontal="distributed" vertical="center" shrinkToFit="1"/>
    </xf>
    <xf numFmtId="0" fontId="0" fillId="0" borderId="102" xfId="1" applyFont="1" applyBorder="1" applyAlignment="1">
      <alignment horizontal="distributed" vertical="center" shrinkToFit="1"/>
    </xf>
    <xf numFmtId="0" fontId="0" fillId="0" borderId="80" xfId="1" applyFont="1" applyBorder="1" applyAlignment="1">
      <alignment horizontal="distributed" vertical="center" shrinkToFit="1"/>
    </xf>
    <xf numFmtId="0" fontId="0" fillId="0" borderId="12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41"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10" xfId="1" applyFont="1" applyBorder="1" applyAlignment="1">
      <alignment horizontal="distributed" vertical="center" wrapText="1" shrinkToFit="1"/>
    </xf>
    <xf numFmtId="0" fontId="0" fillId="0" borderId="38" xfId="1" applyFont="1" applyBorder="1" applyAlignment="1">
      <alignment horizontal="distributed" vertical="center" wrapText="1" shrinkToFit="1"/>
    </xf>
    <xf numFmtId="0" fontId="0" fillId="0" borderId="12" xfId="1" applyFont="1" applyBorder="1" applyAlignment="1">
      <alignment horizontal="distributed" vertical="center" wrapText="1" shrinkToFit="1"/>
    </xf>
    <xf numFmtId="0" fontId="0" fillId="0" borderId="23" xfId="1" applyFont="1" applyBorder="1" applyAlignment="1">
      <alignment horizontal="distributed" vertical="center" wrapText="1" shrinkToFit="1"/>
    </xf>
    <xf numFmtId="0" fontId="0" fillId="0" borderId="29" xfId="1" applyFont="1" applyBorder="1" applyAlignment="1">
      <alignment horizontal="distributed" vertical="center" wrapText="1" shrinkToFit="1"/>
    </xf>
    <xf numFmtId="0" fontId="0" fillId="0" borderId="25" xfId="1" applyFont="1" applyBorder="1" applyAlignment="1">
      <alignment horizontal="distributed" vertical="center" wrapText="1" shrinkToFit="1"/>
    </xf>
    <xf numFmtId="0" fontId="1" fillId="0" borderId="38" xfId="4" applyBorder="1" applyAlignment="1">
      <alignment horizontal="distributed" vertical="center"/>
    </xf>
    <xf numFmtId="0" fontId="1" fillId="0" borderId="12" xfId="4" applyBorder="1" applyAlignment="1">
      <alignment horizontal="distributed" vertical="center"/>
    </xf>
    <xf numFmtId="0" fontId="1" fillId="0" borderId="23" xfId="4" applyBorder="1" applyAlignment="1">
      <alignment horizontal="distributed" vertical="center"/>
    </xf>
    <xf numFmtId="0" fontId="1" fillId="0" borderId="29" xfId="4" applyBorder="1" applyAlignment="1">
      <alignment horizontal="distributed" vertical="center"/>
    </xf>
    <xf numFmtId="0" fontId="1" fillId="0" borderId="25" xfId="4" applyBorder="1" applyAlignment="1">
      <alignment horizontal="distributed" vertical="center"/>
    </xf>
    <xf numFmtId="0" fontId="0" fillId="0" borderId="41" xfId="1" applyFont="1" applyBorder="1" applyAlignment="1">
      <alignment vertical="center" shrinkToFit="1"/>
    </xf>
    <xf numFmtId="0" fontId="0" fillId="0" borderId="156" xfId="1" applyFont="1" applyBorder="1" applyAlignment="1">
      <alignment horizontal="center" vertical="center"/>
    </xf>
    <xf numFmtId="0" fontId="0" fillId="0" borderId="157" xfId="1" applyFont="1" applyBorder="1" applyAlignment="1">
      <alignment horizontal="center" vertical="center"/>
    </xf>
    <xf numFmtId="0" fontId="0" fillId="0" borderId="161" xfId="1" applyFont="1" applyBorder="1" applyAlignment="1">
      <alignment horizontal="center" vertical="center"/>
    </xf>
    <xf numFmtId="0" fontId="0" fillId="0" borderId="162" xfId="1" applyFont="1" applyBorder="1" applyAlignment="1">
      <alignment horizontal="center" vertical="center"/>
    </xf>
    <xf numFmtId="0" fontId="0" fillId="0" borderId="163" xfId="1" applyFont="1" applyBorder="1" applyAlignment="1">
      <alignment horizontal="center" vertical="center"/>
    </xf>
    <xf numFmtId="0" fontId="0" fillId="0" borderId="158" xfId="1" applyFont="1" applyBorder="1" applyAlignment="1">
      <alignment horizontal="center" vertical="center"/>
    </xf>
    <xf numFmtId="0" fontId="0" fillId="0" borderId="159" xfId="1" applyFont="1" applyBorder="1" applyAlignment="1">
      <alignment horizontal="center" vertical="center"/>
    </xf>
    <xf numFmtId="0" fontId="0" fillId="0" borderId="160" xfId="1" applyFont="1" applyBorder="1" applyAlignment="1">
      <alignment horizontal="center" vertical="center"/>
    </xf>
    <xf numFmtId="0" fontId="64" fillId="0" borderId="0" xfId="1" applyFont="1" applyAlignment="1">
      <alignment horizontal="left" vertical="center"/>
    </xf>
    <xf numFmtId="0" fontId="43" fillId="0" borderId="0" xfId="1" applyFont="1" applyAlignment="1">
      <alignment horizontal="center" vertical="center"/>
    </xf>
    <xf numFmtId="0" fontId="0" fillId="0" borderId="85" xfId="1" applyFont="1" applyBorder="1" applyAlignment="1">
      <alignment horizontal="left" vertical="center" shrinkToFit="1"/>
    </xf>
    <xf numFmtId="0" fontId="0" fillId="0" borderId="123" xfId="1" applyFont="1" applyBorder="1" applyAlignment="1">
      <alignment horizontal="left" vertical="center" shrinkToFit="1"/>
    </xf>
    <xf numFmtId="0" fontId="0" fillId="0" borderId="124" xfId="1" applyFont="1" applyBorder="1" applyAlignment="1">
      <alignment horizontal="left" vertical="center" shrinkToFit="1"/>
    </xf>
    <xf numFmtId="58" fontId="0" fillId="0" borderId="0" xfId="1" applyNumberFormat="1" applyFont="1" applyAlignment="1">
      <alignment horizontal="center"/>
    </xf>
    <xf numFmtId="0" fontId="0" fillId="0" borderId="47" xfId="1" applyFont="1" applyBorder="1" applyAlignment="1">
      <alignment horizontal="center"/>
    </xf>
    <xf numFmtId="0" fontId="0" fillId="0" borderId="50" xfId="1" applyFont="1" applyBorder="1" applyAlignment="1">
      <alignment horizontal="center"/>
    </xf>
    <xf numFmtId="49" fontId="10" fillId="0" borderId="0" xfId="1" applyNumberFormat="1" applyFont="1" applyAlignment="1">
      <alignment horizontal="center" vertical="center" shrinkToFit="1"/>
    </xf>
    <xf numFmtId="0" fontId="0" fillId="0" borderId="0" xfId="1" applyFont="1" applyAlignment="1">
      <alignment horizontal="center" vertical="center" shrinkToFit="1"/>
    </xf>
    <xf numFmtId="0" fontId="65" fillId="0" borderId="0" xfId="1" applyFont="1" applyAlignment="1">
      <alignment horizontal="left" vertical="center"/>
    </xf>
    <xf numFmtId="0" fontId="0" fillId="0" borderId="95" xfId="1" applyFont="1" applyBorder="1" applyAlignment="1">
      <alignment horizontal="left" vertical="center" shrinkToFit="1"/>
    </xf>
    <xf numFmtId="0" fontId="0" fillId="0" borderId="125" xfId="1" applyFont="1" applyBorder="1" applyAlignment="1">
      <alignment horizontal="left" vertical="center" shrinkToFit="1"/>
    </xf>
    <xf numFmtId="0" fontId="0" fillId="0" borderId="29" xfId="1" applyFont="1" applyBorder="1" applyAlignment="1">
      <alignment horizontal="left" vertical="center" shrinkToFit="1"/>
    </xf>
    <xf numFmtId="0" fontId="0" fillId="0" borderId="25" xfId="1" applyFont="1" applyBorder="1" applyAlignment="1">
      <alignment horizontal="left" vertical="center" shrinkToFit="1"/>
    </xf>
    <xf numFmtId="0" fontId="0" fillId="0" borderId="85" xfId="1" applyFont="1" applyBorder="1" applyAlignment="1">
      <alignment horizontal="left" vertical="center"/>
    </xf>
    <xf numFmtId="0" fontId="0" fillId="0" borderId="123" xfId="1" applyFont="1" applyBorder="1" applyAlignment="1">
      <alignment horizontal="left" vertical="center"/>
    </xf>
    <xf numFmtId="0" fontId="0" fillId="0" borderId="124" xfId="1" applyFont="1" applyBorder="1" applyAlignment="1">
      <alignment horizontal="left" vertical="center"/>
    </xf>
    <xf numFmtId="0" fontId="0" fillId="0" borderId="85" xfId="1" applyFont="1" applyBorder="1" applyAlignment="1">
      <alignment horizontal="center" vertical="center"/>
    </xf>
    <xf numFmtId="0" fontId="0" fillId="0" borderId="123" xfId="1" applyFont="1" applyBorder="1" applyAlignment="1">
      <alignment horizontal="center" vertical="center"/>
    </xf>
    <xf numFmtId="0" fontId="0" fillId="0" borderId="124" xfId="1" applyFont="1" applyBorder="1" applyAlignment="1">
      <alignment horizontal="center" vertical="center"/>
    </xf>
    <xf numFmtId="0" fontId="1" fillId="3" borderId="2" xfId="1" applyFill="1" applyBorder="1" applyAlignment="1">
      <alignment horizontal="center" vertical="center"/>
    </xf>
    <xf numFmtId="0" fontId="1" fillId="3" borderId="41" xfId="1" applyFill="1" applyBorder="1" applyAlignment="1">
      <alignment horizontal="center" vertical="center"/>
    </xf>
    <xf numFmtId="181" fontId="0" fillId="0" borderId="0" xfId="1" applyNumberFormat="1" applyFont="1" applyAlignment="1">
      <alignment horizontal="center" vertical="center"/>
    </xf>
    <xf numFmtId="0" fontId="0" fillId="0" borderId="95" xfId="1" applyFont="1" applyBorder="1" applyAlignment="1">
      <alignment horizontal="center" vertical="center"/>
    </xf>
    <xf numFmtId="0" fontId="0" fillId="0" borderId="125" xfId="1" applyFont="1" applyBorder="1" applyAlignment="1">
      <alignment horizontal="center" vertical="center"/>
    </xf>
    <xf numFmtId="0" fontId="0" fillId="0" borderId="126" xfId="1" applyFont="1" applyBorder="1" applyAlignment="1">
      <alignment horizontal="center" vertical="center"/>
    </xf>
    <xf numFmtId="0" fontId="0" fillId="0" borderId="39"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64" xfId="1" applyFont="1" applyFill="1" applyBorder="1" applyAlignment="1">
      <alignment horizontal="center"/>
    </xf>
    <xf numFmtId="0" fontId="0" fillId="8" borderId="162" xfId="1" applyFont="1" applyFill="1" applyBorder="1" applyAlignment="1">
      <alignment horizontal="center"/>
    </xf>
    <xf numFmtId="0" fontId="0" fillId="0" borderId="40" xfId="1" applyFont="1" applyBorder="1" applyAlignment="1">
      <alignment horizontal="center" vertical="center"/>
    </xf>
    <xf numFmtId="0" fontId="0" fillId="0" borderId="34" xfId="1" applyFont="1" applyBorder="1" applyAlignment="1">
      <alignment horizontal="right"/>
    </xf>
    <xf numFmtId="0" fontId="0" fillId="0" borderId="0" xfId="1" applyFont="1" applyAlignment="1">
      <alignment horizontal="right"/>
    </xf>
    <xf numFmtId="0" fontId="0" fillId="0" borderId="39"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10" xfId="3" applyFont="1" applyFill="1" applyBorder="1" applyAlignment="1" applyProtection="1">
      <alignment horizontal="right" vertical="center" indent="1" shrinkToFit="1"/>
    </xf>
    <xf numFmtId="38" fontId="0" fillId="0" borderId="38" xfId="3" applyFont="1" applyFill="1" applyBorder="1" applyAlignment="1" applyProtection="1">
      <alignment horizontal="right" vertical="center" indent="1" shrinkToFit="1"/>
    </xf>
    <xf numFmtId="38" fontId="0" fillId="0" borderId="12"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10"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34"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41"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41"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23" xfId="3" applyFont="1" applyFill="1" applyBorder="1" applyAlignment="1" applyProtection="1">
      <alignment horizontal="right" vertical="center" indent="1" shrinkToFit="1"/>
    </xf>
    <xf numFmtId="38" fontId="0" fillId="0" borderId="29" xfId="3" applyFont="1" applyFill="1" applyBorder="1" applyAlignment="1" applyProtection="1">
      <alignment horizontal="right" vertical="center" indent="1" shrinkToFit="1"/>
    </xf>
    <xf numFmtId="38" fontId="0" fillId="0" borderId="25"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Border="1" applyAlignment="1">
      <alignment horizontal="center" vertical="center" wrapText="1"/>
    </xf>
    <xf numFmtId="0" fontId="1" fillId="0" borderId="38"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shrinkToFit="1"/>
    </xf>
    <xf numFmtId="0" fontId="1" fillId="0" borderId="9"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41"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41"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41"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9" xfId="1" applyFont="1" applyBorder="1" applyAlignment="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lignment horizontal="center" vertical="center" wrapText="1"/>
    </xf>
    <xf numFmtId="0" fontId="1" fillId="0" borderId="38" xfId="4" applyBorder="1" applyAlignment="1">
      <alignment vertical="center" wrapText="1"/>
    </xf>
    <xf numFmtId="0" fontId="1" fillId="0" borderId="12" xfId="4" applyBorder="1" applyAlignment="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Border="1" applyAlignment="1">
      <alignment horizontal="center" vertical="center" wrapText="1" shrinkToFit="1"/>
    </xf>
    <xf numFmtId="0" fontId="1" fillId="0" borderId="38" xfId="1" applyBorder="1" applyAlignment="1">
      <alignment horizontal="center" vertical="center" wrapText="1" shrinkToFit="1"/>
    </xf>
    <xf numFmtId="0" fontId="1" fillId="0" borderId="12" xfId="1" applyBorder="1" applyAlignment="1">
      <alignment horizontal="center" vertical="center" wrapText="1" shrinkToFit="1"/>
    </xf>
    <xf numFmtId="0" fontId="0" fillId="0" borderId="10" xfId="1" applyFont="1" applyBorder="1" applyAlignment="1">
      <alignment horizontal="center" vertical="center" textRotation="255"/>
    </xf>
    <xf numFmtId="0" fontId="0" fillId="0" borderId="12" xfId="1" applyFont="1" applyBorder="1" applyAlignment="1">
      <alignment horizontal="center" vertical="center" textRotation="255"/>
    </xf>
    <xf numFmtId="0" fontId="0" fillId="0" borderId="34" xfId="1" applyFont="1" applyBorder="1" applyAlignment="1">
      <alignment horizontal="center" vertical="center" textRotation="255"/>
    </xf>
    <xf numFmtId="0" fontId="0" fillId="0" borderId="39" xfId="1" applyFont="1" applyBorder="1" applyAlignment="1">
      <alignment horizontal="center" vertical="center" textRotation="255"/>
    </xf>
    <xf numFmtId="0" fontId="0" fillId="0" borderId="23" xfId="1" applyFont="1" applyBorder="1" applyAlignment="1">
      <alignment horizontal="center" vertical="center" textRotation="255"/>
    </xf>
    <xf numFmtId="0" fontId="0" fillId="0" borderId="25" xfId="1" applyFont="1" applyBorder="1" applyAlignment="1">
      <alignment horizontal="center" vertical="center" textRotation="255"/>
    </xf>
    <xf numFmtId="0" fontId="0" fillId="0" borderId="23" xfId="1" applyFont="1" applyBorder="1" applyAlignment="1">
      <alignment horizontal="right"/>
    </xf>
    <xf numFmtId="0" fontId="0" fillId="0" borderId="29" xfId="1" applyFont="1" applyBorder="1" applyAlignment="1">
      <alignment horizontal="right"/>
    </xf>
    <xf numFmtId="0" fontId="0" fillId="0" borderId="25" xfId="1" applyFont="1" applyBorder="1" applyAlignment="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lignment horizontal="left" vertical="center"/>
    </xf>
    <xf numFmtId="0" fontId="0" fillId="0" borderId="38" xfId="1" applyFont="1" applyBorder="1" applyAlignment="1">
      <alignment horizontal="left" vertical="center"/>
    </xf>
    <xf numFmtId="0" fontId="0" fillId="0" borderId="12"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0" borderId="25" xfId="1" applyFont="1" applyBorder="1" applyAlignment="1">
      <alignment horizontal="center" vertical="center" wrapText="1"/>
    </xf>
    <xf numFmtId="0" fontId="0" fillId="0" borderId="22" xfId="1" applyFont="1" applyBorder="1" applyAlignment="1">
      <alignment horizontal="left" vertical="center"/>
    </xf>
    <xf numFmtId="177" fontId="0" fillId="0" borderId="0" xfId="1" applyNumberFormat="1" applyFont="1" applyAlignment="1">
      <alignment horizontal="left" vertical="center"/>
    </xf>
    <xf numFmtId="58" fontId="10" fillId="0" borderId="0" xfId="1" applyNumberFormat="1" applyFont="1" applyAlignment="1">
      <alignment horizontal="distributed"/>
    </xf>
    <xf numFmtId="0" fontId="57" fillId="0" borderId="46" xfId="1" applyFont="1" applyBorder="1" applyAlignment="1">
      <alignment horizontal="center" vertical="center"/>
    </xf>
    <xf numFmtId="0" fontId="58" fillId="0" borderId="47" xfId="1" applyFont="1" applyBorder="1" applyAlignment="1">
      <alignment horizontal="center" vertical="center"/>
    </xf>
    <xf numFmtId="185" fontId="0" fillId="0" borderId="49" xfId="1" applyNumberFormat="1" applyFont="1" applyBorder="1" applyAlignment="1">
      <alignment horizontal="center" vertical="center" shrinkToFit="1"/>
    </xf>
    <xf numFmtId="185" fontId="0" fillId="0" borderId="47" xfId="1" applyNumberFormat="1" applyFont="1" applyBorder="1" applyAlignment="1">
      <alignment horizontal="center" vertical="center" shrinkToFit="1"/>
    </xf>
    <xf numFmtId="185" fontId="0" fillId="0" borderId="50" xfId="1" applyNumberFormat="1" applyFont="1" applyBorder="1" applyAlignment="1">
      <alignment horizontal="center" vertical="center" shrinkToFit="1"/>
    </xf>
    <xf numFmtId="0" fontId="0" fillId="0" borderId="0" xfId="1" applyFont="1" applyAlignment="1">
      <alignment horizontal="center" shrinkToFit="1"/>
    </xf>
    <xf numFmtId="0" fontId="65" fillId="0" borderId="0" xfId="1" applyFont="1" applyAlignment="1">
      <alignment horizontal="left" shrinkToFit="1"/>
    </xf>
    <xf numFmtId="0" fontId="65" fillId="0" borderId="0" xfId="1" applyFont="1" applyAlignment="1">
      <alignment horizontal="left"/>
    </xf>
    <xf numFmtId="0" fontId="55" fillId="0" borderId="1" xfId="1" applyFont="1" applyBorder="1" applyAlignment="1">
      <alignment horizontal="center" vertical="center" wrapText="1" shrinkToFit="1"/>
    </xf>
    <xf numFmtId="0" fontId="56" fillId="0" borderId="1" xfId="1" applyFont="1" applyBorder="1" applyAlignment="1">
      <alignment horizontal="center" vertical="center" shrinkToFit="1"/>
    </xf>
    <xf numFmtId="0" fontId="0" fillId="0" borderId="23" xfId="1" applyFont="1" applyBorder="1" applyAlignment="1">
      <alignment horizontal="left" vertical="center" shrinkToFit="1"/>
    </xf>
    <xf numFmtId="0" fontId="0" fillId="5" borderId="52" xfId="1" applyFont="1" applyFill="1" applyBorder="1" applyAlignment="1">
      <alignment horizontal="center" vertical="center" wrapText="1"/>
    </xf>
    <xf numFmtId="0" fontId="0" fillId="5" borderId="59" xfId="1" applyFont="1" applyFill="1" applyBorder="1" applyAlignment="1">
      <alignment horizontal="center" vertical="center" wrapText="1"/>
    </xf>
    <xf numFmtId="0" fontId="0" fillId="0" borderId="53" xfId="1" applyFont="1" applyBorder="1" applyAlignment="1">
      <alignment horizontal="center"/>
    </xf>
    <xf numFmtId="0" fontId="0" fillId="5" borderId="9" xfId="1" applyFont="1" applyFill="1" applyBorder="1" applyAlignment="1">
      <alignment horizontal="center" vertical="center"/>
    </xf>
    <xf numFmtId="0" fontId="0" fillId="0" borderId="165" xfId="1" applyFont="1" applyBorder="1" applyAlignment="1">
      <alignment horizontal="center" vertical="center"/>
    </xf>
    <xf numFmtId="0" fontId="0" fillId="0" borderId="166" xfId="1" applyFont="1" applyBorder="1" applyAlignment="1">
      <alignment horizontal="right" vertical="center"/>
    </xf>
    <xf numFmtId="0" fontId="0" fillId="0" borderId="54" xfId="1" applyFont="1" applyBorder="1" applyAlignment="1">
      <alignment horizontal="right" vertical="center"/>
    </xf>
    <xf numFmtId="0" fontId="0" fillId="0" borderId="55" xfId="1" applyFont="1" applyBorder="1" applyAlignment="1">
      <alignment horizontal="left" vertical="center" wrapText="1"/>
    </xf>
    <xf numFmtId="0" fontId="0" fillId="0" borderId="56" xfId="1" applyFont="1" applyBorder="1" applyAlignment="1">
      <alignment horizontal="center" vertical="center"/>
    </xf>
    <xf numFmtId="0" fontId="10" fillId="0" borderId="70" xfId="1" applyFont="1" applyBorder="1" applyAlignment="1">
      <alignment horizontal="center"/>
    </xf>
    <xf numFmtId="180" fontId="10" fillId="0" borderId="70" xfId="1" applyNumberFormat="1" applyFont="1" applyBorder="1" applyAlignment="1">
      <alignment horizontal="center" vertical="center"/>
    </xf>
    <xf numFmtId="0" fontId="0" fillId="0" borderId="35" xfId="1" applyFont="1" applyBorder="1" applyAlignment="1">
      <alignment horizontal="center" vertical="center"/>
    </xf>
    <xf numFmtId="0" fontId="0" fillId="0" borderId="94" xfId="1" applyFont="1" applyBorder="1" applyAlignment="1">
      <alignment horizontal="center" vertical="center"/>
    </xf>
    <xf numFmtId="0" fontId="0" fillId="0" borderId="96" xfId="1" applyFont="1" applyBorder="1" applyAlignment="1">
      <alignment horizontal="center" vertical="center"/>
    </xf>
    <xf numFmtId="0" fontId="0" fillId="0" borderId="2" xfId="1" applyFont="1" applyBorder="1" applyAlignment="1">
      <alignment horizontal="center"/>
    </xf>
    <xf numFmtId="0" fontId="0" fillId="0" borderId="37" xfId="1" applyFont="1" applyBorder="1" applyAlignment="1">
      <alignment horizontal="center"/>
    </xf>
    <xf numFmtId="0" fontId="0" fillId="6" borderId="64" xfId="1" applyFont="1" applyFill="1" applyBorder="1" applyAlignment="1">
      <alignment horizontal="center" vertical="center"/>
    </xf>
    <xf numFmtId="0" fontId="0" fillId="6" borderId="53" xfId="1" applyFont="1" applyFill="1" applyBorder="1" applyAlignment="1">
      <alignment horizontal="center" vertical="center"/>
    </xf>
    <xf numFmtId="0" fontId="0" fillId="6" borderId="102" xfId="1" applyFont="1" applyFill="1" applyBorder="1" applyAlignment="1">
      <alignment horizontal="center" vertical="center"/>
    </xf>
    <xf numFmtId="0" fontId="0" fillId="6" borderId="80" xfId="1" applyFont="1" applyFill="1" applyBorder="1" applyAlignment="1">
      <alignment horizontal="center" vertical="center"/>
    </xf>
    <xf numFmtId="0" fontId="0" fillId="6" borderId="127" xfId="1" applyFont="1" applyFill="1" applyBorder="1" applyAlignment="1">
      <alignment horizontal="center" vertical="center"/>
    </xf>
    <xf numFmtId="0" fontId="0" fillId="6" borderId="65"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44"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0" fillId="0" borderId="1" xfId="1" applyFont="1" applyBorder="1" applyAlignment="1">
      <alignment horizontal="center"/>
    </xf>
    <xf numFmtId="38" fontId="0" fillId="0" borderId="70" xfId="1" applyNumberFormat="1" applyFont="1" applyBorder="1" applyAlignment="1">
      <alignment horizontal="center"/>
    </xf>
    <xf numFmtId="0" fontId="0" fillId="0" borderId="43" xfId="1" applyFont="1" applyBorder="1" applyAlignment="1">
      <alignment horizontal="center"/>
    </xf>
    <xf numFmtId="0" fontId="0" fillId="0" borderId="106" xfId="1" applyFont="1" applyBorder="1" applyAlignment="1">
      <alignment horizontal="center"/>
    </xf>
    <xf numFmtId="0" fontId="0" fillId="0" borderId="56" xfId="1" applyFont="1" applyBorder="1" applyAlignment="1">
      <alignment horizontal="center" vertical="center" wrapText="1"/>
    </xf>
    <xf numFmtId="0" fontId="0" fillId="6" borderId="64" xfId="1" applyFont="1" applyFill="1" applyBorder="1" applyAlignment="1">
      <alignment horizontal="center"/>
    </xf>
    <xf numFmtId="0" fontId="0" fillId="6" borderId="167" xfId="1" applyFont="1" applyFill="1" applyBorder="1" applyAlignment="1">
      <alignment horizontal="center"/>
    </xf>
    <xf numFmtId="0" fontId="0" fillId="6" borderId="103"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27" xfId="1" applyFont="1" applyBorder="1" applyAlignment="1">
      <alignment horizontal="center"/>
    </xf>
    <xf numFmtId="0" fontId="0" fillId="0" borderId="65" xfId="1" applyFont="1" applyBorder="1" applyAlignment="1">
      <alignment horizontal="center"/>
    </xf>
    <xf numFmtId="0" fontId="0" fillId="0" borderId="36" xfId="1" applyFont="1" applyBorder="1" applyAlignment="1">
      <alignment horizontal="distributed"/>
    </xf>
    <xf numFmtId="0" fontId="0" fillId="0" borderId="1" xfId="1" applyFont="1" applyBorder="1" applyAlignment="1">
      <alignment horizontal="distributed"/>
    </xf>
    <xf numFmtId="0" fontId="0" fillId="0" borderId="168" xfId="1" applyFont="1" applyBorder="1" applyAlignment="1">
      <alignment horizontal="center" vertical="center"/>
    </xf>
    <xf numFmtId="0" fontId="0" fillId="0" borderId="69" xfId="1" applyFont="1" applyBorder="1" applyAlignment="1">
      <alignment horizontal="distributed"/>
    </xf>
    <xf numFmtId="0" fontId="0" fillId="0" borderId="70" xfId="1" applyFont="1" applyBorder="1" applyAlignment="1">
      <alignment horizontal="distributed"/>
    </xf>
    <xf numFmtId="0" fontId="0" fillId="0" borderId="169" xfId="1" applyFont="1" applyBorder="1" applyAlignment="1">
      <alignment horizontal="center" vertical="center"/>
    </xf>
    <xf numFmtId="0" fontId="0" fillId="0" borderId="33" xfId="1" applyFont="1" applyBorder="1" applyAlignment="1">
      <alignment horizontal="left" vertical="center" wrapText="1"/>
    </xf>
    <xf numFmtId="0" fontId="0" fillId="0" borderId="36" xfId="1" applyFont="1" applyBorder="1" applyAlignment="1">
      <alignment horizontal="left" vertical="center" wrapText="1"/>
    </xf>
    <xf numFmtId="0" fontId="0" fillId="0" borderId="69" xfId="1" applyFont="1" applyBorder="1" applyAlignment="1">
      <alignment horizontal="left" vertical="center" wrapText="1"/>
    </xf>
    <xf numFmtId="0" fontId="0" fillId="0" borderId="43" xfId="1" applyFont="1" applyBorder="1" applyAlignment="1">
      <alignment horizontal="left" vertical="center" wrapText="1"/>
    </xf>
    <xf numFmtId="0" fontId="0" fillId="0" borderId="46" xfId="1" applyFont="1" applyBorder="1" applyAlignment="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Border="1" applyAlignment="1">
      <alignment horizontal="center" vertical="center" shrinkToFit="1"/>
    </xf>
    <xf numFmtId="0" fontId="0" fillId="0" borderId="59" xfId="1" applyFont="1" applyBorder="1" applyAlignment="1">
      <alignment horizontal="center" vertical="center" shrinkToFit="1"/>
    </xf>
    <xf numFmtId="0" fontId="0" fillId="0" borderId="61" xfId="1" applyFont="1" applyBorder="1" applyAlignment="1">
      <alignment horizontal="center" vertical="center" shrinkToFit="1"/>
    </xf>
    <xf numFmtId="0" fontId="0" fillId="0" borderId="51" xfId="1" applyFont="1" applyBorder="1" applyAlignment="1">
      <alignment horizontal="right"/>
    </xf>
    <xf numFmtId="0" fontId="0" fillId="0" borderId="54" xfId="1" applyFont="1" applyBorder="1" applyAlignment="1">
      <alignment horizontal="right"/>
    </xf>
    <xf numFmtId="0" fontId="0" fillId="0" borderId="71" xfId="1" applyFont="1" applyBorder="1" applyAlignment="1">
      <alignment horizontal="center" vertical="center" shrinkToFit="1"/>
    </xf>
    <xf numFmtId="0" fontId="0" fillId="0" borderId="73" xfId="1" applyFont="1" applyBorder="1" applyAlignment="1">
      <alignment horizontal="center" vertical="center" shrinkToFit="1"/>
    </xf>
    <xf numFmtId="0" fontId="0" fillId="0" borderId="26" xfId="1" applyFont="1" applyBorder="1" applyAlignment="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22" xfId="1" applyFont="1" applyBorder="1" applyAlignment="1">
      <alignment horizontal="left" vertical="center" shrinkToFit="1"/>
    </xf>
    <xf numFmtId="0" fontId="0" fillId="0" borderId="105" xfId="1" applyFont="1" applyBorder="1" applyAlignment="1">
      <alignment horizontal="center" vertical="center"/>
    </xf>
    <xf numFmtId="0" fontId="0" fillId="0" borderId="9" xfId="1" applyFont="1" applyBorder="1" applyAlignment="1">
      <alignment horizontal="center" vertical="center" shrinkToFit="1"/>
    </xf>
    <xf numFmtId="0" fontId="0" fillId="0" borderId="138" xfId="1" applyFont="1" applyBorder="1" applyAlignment="1">
      <alignment horizontal="center" vertical="center"/>
    </xf>
    <xf numFmtId="0" fontId="0" fillId="0" borderId="136" xfId="1" applyFont="1" applyBorder="1" applyAlignment="1">
      <alignment horizontal="center"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lignment horizontal="center" vertical="center"/>
    </xf>
    <xf numFmtId="49" fontId="0" fillId="0" borderId="22" xfId="1" applyNumberFormat="1" applyFont="1" applyBorder="1" applyAlignment="1">
      <alignment horizontal="center" vertical="center"/>
    </xf>
    <xf numFmtId="0" fontId="0" fillId="0" borderId="9" xfId="1" applyFont="1" applyBorder="1" applyAlignment="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lignment horizontal="left" vertical="center" shrinkToFit="1"/>
    </xf>
    <xf numFmtId="0" fontId="0" fillId="0" borderId="43" xfId="1" applyFont="1" applyBorder="1" applyAlignment="1">
      <alignment horizontal="left" vertical="center" shrinkToFit="1"/>
    </xf>
    <xf numFmtId="0" fontId="0" fillId="0" borderId="106" xfId="1" applyFont="1" applyBorder="1" applyAlignment="1">
      <alignment horizontal="left" vertical="center" shrinkToFit="1"/>
    </xf>
    <xf numFmtId="0" fontId="0" fillId="0" borderId="102" xfId="1" applyFont="1" applyBorder="1" applyAlignment="1">
      <alignment horizontal="left" vertical="center"/>
    </xf>
    <xf numFmtId="0" fontId="0" fillId="0" borderId="80" xfId="1" applyFont="1" applyBorder="1" applyAlignment="1">
      <alignment horizontal="left" vertical="center"/>
    </xf>
    <xf numFmtId="0" fontId="0" fillId="0" borderId="104" xfId="1" applyFont="1" applyBorder="1" applyAlignment="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lignment horizontal="center" vertical="center" shrinkToFit="1"/>
    </xf>
    <xf numFmtId="0" fontId="0" fillId="0" borderId="150" xfId="1" applyFont="1" applyBorder="1" applyAlignment="1">
      <alignment horizontal="center" vertical="center"/>
    </xf>
    <xf numFmtId="0" fontId="0" fillId="0" borderId="153" xfId="1" applyFont="1" applyBorder="1" applyAlignment="1">
      <alignment horizontal="center" vertical="center"/>
    </xf>
    <xf numFmtId="0" fontId="0" fillId="0" borderId="152" xfId="1" applyFont="1" applyBorder="1" applyAlignment="1">
      <alignment horizontal="center" vertical="center"/>
    </xf>
    <xf numFmtId="0" fontId="0" fillId="0" borderId="170" xfId="1" applyFont="1" applyBorder="1" applyAlignment="1">
      <alignment horizontal="center" vertical="center" wrapText="1"/>
    </xf>
    <xf numFmtId="0" fontId="0" fillId="0" borderId="153" xfId="1" applyFont="1" applyBorder="1" applyAlignment="1">
      <alignment horizontal="center" vertical="center" wrapText="1"/>
    </xf>
    <xf numFmtId="0" fontId="0" fillId="0" borderId="154" xfId="1" applyFont="1" applyBorder="1" applyAlignment="1">
      <alignment horizontal="center" vertical="center" wrapText="1"/>
    </xf>
    <xf numFmtId="0" fontId="0" fillId="0" borderId="116" xfId="1" applyFont="1" applyBorder="1" applyAlignment="1">
      <alignment horizontal="center" vertical="center"/>
    </xf>
    <xf numFmtId="0" fontId="0" fillId="0" borderId="171" xfId="1" applyFont="1" applyBorder="1" applyAlignment="1">
      <alignment horizontal="left" vertical="center"/>
    </xf>
    <xf numFmtId="0" fontId="0" fillId="0" borderId="172" xfId="1" applyFont="1" applyBorder="1" applyAlignment="1">
      <alignment horizontal="left" vertical="center"/>
    </xf>
    <xf numFmtId="0" fontId="0" fillId="0" borderId="119" xfId="1" applyFont="1" applyBorder="1" applyAlignment="1">
      <alignment horizontal="left" vertical="center"/>
    </xf>
    <xf numFmtId="0" fontId="0" fillId="0" borderId="173" xfId="1" applyFont="1" applyBorder="1" applyAlignment="1">
      <alignment horizontal="left" vertical="top" wrapText="1"/>
    </xf>
    <xf numFmtId="0" fontId="0" fillId="0" borderId="121" xfId="1" applyFont="1" applyBorder="1" applyAlignment="1">
      <alignment horizontal="left" vertical="top" wrapText="1"/>
    </xf>
    <xf numFmtId="0" fontId="0" fillId="0" borderId="122" xfId="1" applyFont="1" applyBorder="1" applyAlignment="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lignment horizontal="left" vertical="top" wrapText="1"/>
    </xf>
    <xf numFmtId="0" fontId="0" fillId="0" borderId="0" xfId="1" applyFont="1" applyAlignment="1">
      <alignment horizontal="left" vertical="top" wrapText="1"/>
    </xf>
    <xf numFmtId="0" fontId="0" fillId="0" borderId="57" xfId="1" applyFont="1" applyBorder="1" applyAlignment="1">
      <alignment horizontal="left" vertical="top" wrapText="1"/>
    </xf>
    <xf numFmtId="0" fontId="0" fillId="0" borderId="26" xfId="1" applyFont="1" applyBorder="1" applyAlignment="1">
      <alignment horizontal="center" vertical="center" wrapText="1"/>
    </xf>
    <xf numFmtId="0" fontId="0" fillId="0" borderId="73" xfId="1" applyFont="1" applyBorder="1" applyAlignment="1">
      <alignment horizontal="center" vertical="center" wrapText="1"/>
    </xf>
    <xf numFmtId="0" fontId="0" fillId="0" borderId="43" xfId="1" applyFont="1" applyBorder="1" applyAlignment="1">
      <alignment horizontal="left" vertical="center"/>
    </xf>
    <xf numFmtId="0" fontId="0" fillId="0" borderId="77" xfId="1" applyFont="1" applyBorder="1" applyAlignment="1">
      <alignment horizontal="left" vertical="center"/>
    </xf>
    <xf numFmtId="0" fontId="0" fillId="0" borderId="106" xfId="1" applyFont="1" applyBorder="1" applyAlignment="1">
      <alignment horizontal="left" vertical="center"/>
    </xf>
    <xf numFmtId="0" fontId="0" fillId="0" borderId="45" xfId="1" applyFont="1" applyBorder="1" applyAlignment="1">
      <alignment horizontal="left" vertical="top" wrapText="1"/>
    </xf>
    <xf numFmtId="0" fontId="0" fillId="0" borderId="61"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9"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9" xfId="1" applyNumberFormat="1" applyFont="1" applyBorder="1" applyAlignment="1">
      <alignment horizontal="center" vertical="center"/>
    </xf>
    <xf numFmtId="185" fontId="0" fillId="0" borderId="47" xfId="1" applyNumberFormat="1" applyFont="1" applyBorder="1" applyAlignment="1">
      <alignment horizontal="center" vertical="center"/>
    </xf>
    <xf numFmtId="185" fontId="0" fillId="0" borderId="50" xfId="1" applyNumberFormat="1" applyFont="1" applyBorder="1" applyAlignment="1">
      <alignment horizontal="center" vertical="center"/>
    </xf>
    <xf numFmtId="0" fontId="10" fillId="0" borderId="1" xfId="7" applyFont="1" applyBorder="1" applyAlignment="1">
      <alignment horizontal="center" vertical="center" shrinkToFit="1"/>
    </xf>
    <xf numFmtId="0" fontId="1" fillId="0" borderId="1" xfId="7" applyBorder="1" applyAlignment="1">
      <alignment horizontal="center" vertical="center"/>
    </xf>
    <xf numFmtId="0" fontId="29" fillId="0" borderId="2" xfId="7" applyFont="1" applyBorder="1" applyAlignment="1">
      <alignment horizontal="left" vertical="center" shrinkToFit="1"/>
    </xf>
    <xf numFmtId="0" fontId="29" fillId="0" borderId="41" xfId="7" applyFont="1" applyBorder="1" applyAlignment="1">
      <alignment horizontal="left" vertical="center" shrinkToFit="1"/>
    </xf>
    <xf numFmtId="0" fontId="29"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7" fillId="0" borderId="1" xfId="1" applyFont="1" applyBorder="1" applyAlignment="1">
      <alignment horizontal="center" vertical="center" wrapText="1"/>
    </xf>
    <xf numFmtId="0" fontId="1" fillId="0" borderId="1" xfId="7" applyBorder="1" applyAlignment="1">
      <alignment horizontal="center" vertical="center" shrinkToFit="1"/>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0" fillId="0" borderId="2" xfId="4" applyFont="1" applyBorder="1" applyAlignment="1">
      <alignment vertical="center" wrapText="1"/>
    </xf>
    <xf numFmtId="0" fontId="10" fillId="0" borderId="41" xfId="4" applyFont="1" applyBorder="1" applyAlignment="1">
      <alignment vertical="center" wrapText="1"/>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2" xfId="4" applyBorder="1" applyAlignment="1">
      <alignment horizontal="center" vertical="center"/>
    </xf>
    <xf numFmtId="0" fontId="10" fillId="0" borderId="10" xfId="4" applyFont="1" applyBorder="1" applyAlignment="1">
      <alignment horizontal="left" vertical="center" wrapText="1"/>
    </xf>
    <xf numFmtId="0" fontId="10" fillId="0" borderId="38" xfId="4" applyFont="1" applyBorder="1" applyAlignment="1">
      <alignment horizontal="left" vertical="center" wrapText="1"/>
    </xf>
    <xf numFmtId="0" fontId="10" fillId="0" borderId="12" xfId="4" applyFont="1" applyBorder="1" applyAlignment="1">
      <alignment horizontal="left" vertical="center" wrapText="1"/>
    </xf>
    <xf numFmtId="0" fontId="10" fillId="0" borderId="34" xfId="4" applyFont="1" applyBorder="1" applyAlignment="1">
      <alignment horizontal="left" vertical="center" wrapText="1"/>
    </xf>
    <xf numFmtId="0" fontId="10" fillId="0" borderId="0" xfId="4" applyFont="1" applyAlignment="1">
      <alignment horizontal="left" vertical="center" wrapText="1"/>
    </xf>
    <xf numFmtId="0" fontId="10" fillId="0" borderId="39" xfId="4" applyFont="1" applyBorder="1" applyAlignment="1">
      <alignment horizontal="left" vertical="center" wrapText="1"/>
    </xf>
    <xf numFmtId="0" fontId="10" fillId="0" borderId="23" xfId="4" applyFont="1" applyBorder="1" applyAlignment="1">
      <alignment horizontal="left" vertical="center" wrapText="1"/>
    </xf>
    <xf numFmtId="0" fontId="10" fillId="0" borderId="29" xfId="4" applyFont="1" applyBorder="1" applyAlignment="1">
      <alignment horizontal="left" vertical="center" wrapText="1"/>
    </xf>
    <xf numFmtId="0" fontId="10" fillId="0" borderId="25" xfId="4" applyFont="1" applyBorder="1" applyAlignment="1">
      <alignment horizontal="left" vertical="center" wrapText="1"/>
    </xf>
    <xf numFmtId="0" fontId="60" fillId="3" borderId="10" xfId="4" applyFont="1" applyFill="1" applyBorder="1" applyAlignment="1">
      <alignment horizontal="center" vertical="center" textRotation="255" wrapText="1"/>
    </xf>
    <xf numFmtId="0" fontId="60" fillId="3" borderId="23" xfId="4" applyFont="1" applyFill="1" applyBorder="1" applyAlignment="1">
      <alignment horizontal="center" vertical="center" textRotation="255" wrapText="1"/>
    </xf>
    <xf numFmtId="0" fontId="28" fillId="3" borderId="12" xfId="4" applyFont="1" applyFill="1" applyBorder="1" applyAlignment="1">
      <alignment horizontal="center" vertical="center" textRotation="255" wrapText="1"/>
    </xf>
    <xf numFmtId="0" fontId="28" fillId="3" borderId="25" xfId="4" applyFont="1" applyFill="1" applyBorder="1" applyAlignment="1">
      <alignment horizontal="center" vertical="center" textRotation="255" wrapText="1"/>
    </xf>
    <xf numFmtId="0" fontId="60" fillId="3" borderId="12" xfId="4" applyFont="1" applyFill="1" applyBorder="1" applyAlignment="1">
      <alignment horizontal="center" vertical="center" textRotation="255" wrapText="1"/>
    </xf>
    <xf numFmtId="0" fontId="60" fillId="3" borderId="34" xfId="4" applyFont="1" applyFill="1" applyBorder="1" applyAlignment="1">
      <alignment horizontal="center" vertical="center" textRotation="255" wrapText="1"/>
    </xf>
    <xf numFmtId="0" fontId="60" fillId="3" borderId="39" xfId="4" applyFont="1" applyFill="1" applyBorder="1" applyAlignment="1">
      <alignment horizontal="center" vertical="center" textRotation="255" wrapText="1"/>
    </xf>
    <xf numFmtId="0" fontId="60"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41" xfId="4" applyBorder="1" applyAlignment="1">
      <alignment vertical="center" wrapText="1"/>
    </xf>
    <xf numFmtId="0" fontId="1" fillId="0" borderId="76"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34" xfId="4" applyBorder="1" applyAlignment="1">
      <alignment horizontal="left" vertical="center" wrapText="1"/>
    </xf>
    <xf numFmtId="0" fontId="1" fillId="0" borderId="0" xfId="4" applyAlignment="1">
      <alignment horizontal="left" vertical="center" wrapText="1"/>
    </xf>
    <xf numFmtId="0" fontId="1" fillId="0" borderId="39" xfId="4" applyBorder="1" applyAlignment="1">
      <alignment horizontal="left" vertical="center" wrapText="1"/>
    </xf>
    <xf numFmtId="0" fontId="10" fillId="0" borderId="1" xfId="4" applyFont="1" applyBorder="1" applyAlignment="1">
      <alignment horizontal="left" vertical="center" wrapText="1"/>
    </xf>
    <xf numFmtId="0" fontId="43" fillId="0" borderId="2" xfId="4" applyFont="1" applyBorder="1" applyAlignment="1">
      <alignment vertical="center" wrapText="1"/>
    </xf>
    <xf numFmtId="0" fontId="61" fillId="0" borderId="2" xfId="4" applyFont="1" applyBorder="1" applyAlignment="1">
      <alignment vertical="center" wrapText="1"/>
    </xf>
    <xf numFmtId="0" fontId="61" fillId="0" borderId="41" xfId="4" applyFont="1" applyBorder="1" applyAlignment="1">
      <alignment vertical="center" wrapText="1"/>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3" xfId="4" applyBorder="1" applyAlignment="1">
      <alignment horizontal="left" vertical="center" wrapText="1"/>
    </xf>
    <xf numFmtId="0" fontId="10" fillId="0" borderId="9" xfId="4" applyFont="1" applyBorder="1" applyAlignment="1">
      <alignment horizontal="center" vertical="center"/>
    </xf>
    <xf numFmtId="0" fontId="10" fillId="0" borderId="22" xfId="4" applyFont="1" applyBorder="1" applyAlignment="1">
      <alignment horizontal="center" vertical="center"/>
    </xf>
    <xf numFmtId="0" fontId="10" fillId="0" borderId="76" xfId="4" applyFont="1" applyBorder="1" applyAlignment="1">
      <alignment vertical="center" wrapText="1"/>
    </xf>
    <xf numFmtId="0" fontId="10" fillId="0" borderId="2" xfId="4" applyFont="1" applyBorder="1" applyAlignment="1">
      <alignment horizontal="left" vertical="center" wrapText="1"/>
    </xf>
    <xf numFmtId="0" fontId="10" fillId="0" borderId="41" xfId="4" applyFont="1" applyBorder="1" applyAlignment="1">
      <alignment horizontal="left" vertical="center" wrapText="1"/>
    </xf>
    <xf numFmtId="0" fontId="10" fillId="0" borderId="3" xfId="4" applyFont="1" applyBorder="1" applyAlignment="1">
      <alignment horizontal="left" vertical="center" wrapText="1"/>
    </xf>
    <xf numFmtId="0" fontId="35" fillId="0" borderId="2" xfId="8" applyFont="1" applyBorder="1" applyAlignment="1">
      <alignment horizontal="center" vertical="top" wrapText="1"/>
    </xf>
    <xf numFmtId="0" fontId="35" fillId="0" borderId="3" xfId="8" applyFont="1" applyBorder="1" applyAlignment="1">
      <alignment horizontal="center" vertical="top" wrapText="1"/>
    </xf>
    <xf numFmtId="0" fontId="35" fillId="0" borderId="9" xfId="8" applyFont="1" applyBorder="1" applyAlignment="1">
      <alignment horizontal="center" vertical="top" wrapText="1"/>
    </xf>
    <xf numFmtId="0" fontId="35" fillId="0" borderId="26" xfId="8" applyFont="1" applyBorder="1" applyAlignment="1">
      <alignment horizontal="center" vertical="top" wrapText="1"/>
    </xf>
    <xf numFmtId="0" fontId="35" fillId="0" borderId="1" xfId="8" applyFont="1" applyBorder="1" applyAlignment="1">
      <alignment horizontal="center" vertical="top" wrapText="1"/>
    </xf>
    <xf numFmtId="49" fontId="35" fillId="0" borderId="2" xfId="8" applyNumberFormat="1" applyFont="1" applyBorder="1" applyAlignment="1">
      <alignment horizontal="center" vertical="top" wrapText="1"/>
    </xf>
    <xf numFmtId="49" fontId="35" fillId="0" borderId="41" xfId="8" applyNumberFormat="1" applyFont="1" applyBorder="1" applyAlignment="1">
      <alignment horizontal="center" vertical="top" wrapText="1"/>
    </xf>
    <xf numFmtId="49" fontId="35" fillId="0" borderId="3" xfId="8" applyNumberFormat="1" applyFont="1" applyBorder="1" applyAlignment="1">
      <alignment horizontal="center" vertical="top" wrapText="1"/>
    </xf>
    <xf numFmtId="0" fontId="35" fillId="0" borderId="41" xfId="8" applyFont="1" applyBorder="1" applyAlignment="1">
      <alignment horizontal="center" vertical="top" wrapText="1"/>
    </xf>
    <xf numFmtId="0" fontId="48" fillId="0" borderId="2" xfId="8" applyFont="1" applyBorder="1" applyAlignment="1">
      <alignment horizontal="center" vertical="top" wrapText="1"/>
    </xf>
    <xf numFmtId="0" fontId="48" fillId="0" borderId="41" xfId="8" applyFont="1" applyBorder="1" applyAlignment="1">
      <alignment horizontal="center" vertical="top" wrapText="1"/>
    </xf>
    <xf numFmtId="0" fontId="48" fillId="0" borderId="1" xfId="8" applyFont="1" applyBorder="1" applyAlignment="1">
      <alignment horizontal="center" vertical="top" wrapText="1"/>
    </xf>
    <xf numFmtId="0" fontId="48" fillId="0" borderId="3" xfId="8" applyFont="1" applyBorder="1" applyAlignment="1">
      <alignment horizontal="center" vertical="top" wrapText="1"/>
    </xf>
    <xf numFmtId="0" fontId="35" fillId="0" borderId="22" xfId="8" applyFont="1" applyBorder="1" applyAlignment="1">
      <alignment horizontal="center" vertical="top" wrapText="1"/>
    </xf>
    <xf numFmtId="0" fontId="35" fillId="0" borderId="10" xfId="8" applyFont="1" applyBorder="1" applyAlignment="1">
      <alignment horizontal="center" vertical="top" wrapText="1"/>
    </xf>
    <xf numFmtId="0" fontId="35" fillId="0" borderId="23" xfId="8" applyFont="1" applyBorder="1" applyAlignment="1">
      <alignment horizontal="center" vertical="top" wrapText="1"/>
    </xf>
    <xf numFmtId="0" fontId="9" fillId="0" borderId="180" xfId="4" applyFont="1" applyBorder="1" applyAlignment="1" applyProtection="1">
      <alignment horizontal="left" vertical="center"/>
      <protection locked="0"/>
    </xf>
    <xf numFmtId="0" fontId="9" fillId="0" borderId="181" xfId="4" applyFont="1" applyBorder="1" applyAlignment="1" applyProtection="1">
      <alignment horizontal="left" vertical="center"/>
      <protection locked="0"/>
    </xf>
    <xf numFmtId="0" fontId="9" fillId="0" borderId="182" xfId="4" applyFont="1" applyBorder="1" applyAlignment="1" applyProtection="1">
      <alignment horizontal="left" vertical="center"/>
      <protection locked="0"/>
    </xf>
    <xf numFmtId="0" fontId="46" fillId="0" borderId="0" xfId="4" applyFont="1" applyAlignment="1">
      <alignment horizontal="center" vertical="center"/>
    </xf>
    <xf numFmtId="0" fontId="45" fillId="0" borderId="178" xfId="4" applyFont="1" applyBorder="1" applyAlignment="1" applyProtection="1">
      <alignment horizontal="center" vertical="center"/>
      <protection locked="0"/>
    </xf>
    <xf numFmtId="0" fontId="45" fillId="0" borderId="2" xfId="4" applyFont="1" applyBorder="1" applyAlignment="1">
      <alignment horizontal="center" vertical="center"/>
    </xf>
    <xf numFmtId="0" fontId="45" fillId="0" borderId="41" xfId="4" applyFont="1" applyBorder="1" applyAlignment="1">
      <alignment horizontal="center" vertical="center"/>
    </xf>
    <xf numFmtId="0" fontId="45" fillId="0" borderId="179" xfId="4" applyFont="1" applyBorder="1" applyAlignment="1">
      <alignment horizontal="center" vertical="center"/>
    </xf>
    <xf numFmtId="0" fontId="45" fillId="0" borderId="41" xfId="4" applyFont="1" applyBorder="1" applyAlignment="1">
      <alignment horizontal="center" vertical="center" wrapText="1"/>
    </xf>
    <xf numFmtId="0" fontId="45" fillId="0" borderId="3" xfId="4" applyFont="1" applyBorder="1" applyAlignment="1">
      <alignment horizontal="center" vertical="center"/>
    </xf>
    <xf numFmtId="0" fontId="9" fillId="0" borderId="185" xfId="4" applyFont="1" applyBorder="1" applyAlignment="1" applyProtection="1">
      <alignment horizontal="left" vertical="center"/>
      <protection locked="0"/>
    </xf>
    <xf numFmtId="0" fontId="9" fillId="0" borderId="186" xfId="4" applyFont="1" applyBorder="1" applyAlignment="1" applyProtection="1">
      <alignment horizontal="left" vertical="center"/>
      <protection locked="0"/>
    </xf>
    <xf numFmtId="0" fontId="9" fillId="0" borderId="187" xfId="4" applyFont="1" applyBorder="1" applyAlignment="1" applyProtection="1">
      <alignment horizontal="left" vertical="center"/>
      <protection locked="0"/>
    </xf>
    <xf numFmtId="0" fontId="12" fillId="0" borderId="38" xfId="4" applyFont="1" applyBorder="1" applyAlignment="1">
      <alignment horizontal="left" vertical="center"/>
    </xf>
    <xf numFmtId="0" fontId="9" fillId="0" borderId="0" xfId="4" applyFont="1" applyAlignment="1">
      <alignment horizontal="right" vertical="center"/>
    </xf>
    <xf numFmtId="0" fontId="9" fillId="0" borderId="190" xfId="4" applyFont="1" applyBorder="1" applyAlignment="1" applyProtection="1">
      <alignment horizontal="left" vertical="center"/>
      <protection locked="0"/>
    </xf>
    <xf numFmtId="0" fontId="9" fillId="0" borderId="191" xfId="4" applyFont="1" applyBorder="1" applyAlignment="1" applyProtection="1">
      <alignment horizontal="left" vertical="center"/>
      <protection locked="0"/>
    </xf>
    <xf numFmtId="0" fontId="9" fillId="0" borderId="192" xfId="4" applyFont="1" applyBorder="1" applyAlignment="1" applyProtection="1">
      <alignment horizontal="left" vertical="center"/>
      <protection locked="0"/>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xmlns=""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xmlns=""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xmlns=""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xmlns=""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xmlns=""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xmlns=""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xmlns=""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xmlns=""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xmlns=""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xmlns=""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xmlns=""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xmlns=""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xmlns=""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193</xdr:row>
      <xdr:rowOff>152400</xdr:rowOff>
    </xdr:from>
    <xdr:to>
      <xdr:col>13</xdr:col>
      <xdr:colOff>676275</xdr:colOff>
      <xdr:row>197</xdr:row>
      <xdr:rowOff>38100</xdr:rowOff>
    </xdr:to>
    <xdr:sp macro="" textlink="">
      <xdr:nvSpPr>
        <xdr:cNvPr id="2" name="Oval 1">
          <a:extLst>
            <a:ext uri="{FF2B5EF4-FFF2-40B4-BE49-F238E27FC236}">
              <a16:creationId xmlns:a16="http://schemas.microsoft.com/office/drawing/2014/main" xmlns=""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206</xdr:row>
      <xdr:rowOff>180975</xdr:rowOff>
    </xdr:from>
    <xdr:to>
      <xdr:col>13</xdr:col>
      <xdr:colOff>657225</xdr:colOff>
      <xdr:row>210</xdr:row>
      <xdr:rowOff>47625</xdr:rowOff>
    </xdr:to>
    <xdr:sp macro="" textlink="">
      <xdr:nvSpPr>
        <xdr:cNvPr id="3" name="Oval 2">
          <a:extLst>
            <a:ext uri="{FF2B5EF4-FFF2-40B4-BE49-F238E27FC236}">
              <a16:creationId xmlns:a16="http://schemas.microsoft.com/office/drawing/2014/main" xmlns=""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247</xdr:row>
      <xdr:rowOff>133350</xdr:rowOff>
    </xdr:from>
    <xdr:to>
      <xdr:col>11</xdr:col>
      <xdr:colOff>47625</xdr:colOff>
      <xdr:row>251</xdr:row>
      <xdr:rowOff>66675</xdr:rowOff>
    </xdr:to>
    <xdr:sp macro="" textlink="">
      <xdr:nvSpPr>
        <xdr:cNvPr id="4" name="Oval 3">
          <a:extLst>
            <a:ext uri="{FF2B5EF4-FFF2-40B4-BE49-F238E27FC236}">
              <a16:creationId xmlns:a16="http://schemas.microsoft.com/office/drawing/2014/main" xmlns=""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229</xdr:row>
      <xdr:rowOff>85725</xdr:rowOff>
    </xdr:from>
    <xdr:to>
      <xdr:col>4</xdr:col>
      <xdr:colOff>104775</xdr:colOff>
      <xdr:row>233</xdr:row>
      <xdr:rowOff>76200</xdr:rowOff>
    </xdr:to>
    <xdr:sp macro="" textlink="">
      <xdr:nvSpPr>
        <xdr:cNvPr id="6" name="Oval 1">
          <a:extLst>
            <a:ext uri="{FF2B5EF4-FFF2-40B4-BE49-F238E27FC236}">
              <a16:creationId xmlns:a16="http://schemas.microsoft.com/office/drawing/2014/main" xmlns=""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272</xdr:row>
      <xdr:rowOff>114300</xdr:rowOff>
    </xdr:from>
    <xdr:to>
      <xdr:col>11</xdr:col>
      <xdr:colOff>25400</xdr:colOff>
      <xdr:row>276</xdr:row>
      <xdr:rowOff>98425</xdr:rowOff>
    </xdr:to>
    <xdr:sp macro="" textlink="">
      <xdr:nvSpPr>
        <xdr:cNvPr id="8" name="Oval 3">
          <a:extLst>
            <a:ext uri="{FF2B5EF4-FFF2-40B4-BE49-F238E27FC236}">
              <a16:creationId xmlns:a16="http://schemas.microsoft.com/office/drawing/2014/main" xmlns=""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xmlns=""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xmlns=""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xmlns=""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xmlns=""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xmlns=""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xmlns=""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xmlns=""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xmlns=""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xmlns=""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xmlns=""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xmlns=""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xmlns=""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xmlns=""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xmlns=""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xmlns=""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tabSelected="1" view="pageBreakPreview" zoomScaleNormal="100" zoomScaleSheetLayoutView="100" workbookViewId="0">
      <selection activeCell="B6" sqref="B3:J13"/>
    </sheetView>
  </sheetViews>
  <sheetFormatPr defaultRowHeight="13.2"/>
  <cols>
    <col min="1" max="1" width="5" style="92" customWidth="1"/>
    <col min="2" max="2" width="22.6640625" style="92" customWidth="1"/>
    <col min="3" max="6" width="10.6640625" style="92" customWidth="1"/>
    <col min="7" max="7" width="16.109375" style="92" customWidth="1"/>
    <col min="8" max="8" width="13.6640625" style="92" customWidth="1"/>
    <col min="9" max="9" width="9" style="92"/>
    <col min="10" max="12" width="9.44140625" style="92" customWidth="1"/>
    <col min="13" max="13" width="4.6640625" style="92" customWidth="1"/>
    <col min="14" max="15" width="3.33203125" style="92" bestFit="1" customWidth="1"/>
    <col min="16" max="16" width="3.33203125" style="92" customWidth="1"/>
    <col min="17" max="20" width="3.33203125" style="92" bestFit="1" customWidth="1"/>
    <col min="21" max="21" width="16.21875" style="92" customWidth="1"/>
    <col min="22" max="22" width="27.6640625" style="92" bestFit="1" customWidth="1"/>
    <col min="23" max="256" width="9" style="92"/>
    <col min="257" max="257" width="5" style="92" customWidth="1"/>
    <col min="258" max="258" width="22.6640625" style="92" customWidth="1"/>
    <col min="259" max="262" width="10.6640625" style="92" customWidth="1"/>
    <col min="263" max="263" width="16.109375" style="92" customWidth="1"/>
    <col min="264" max="264" width="13.6640625" style="92" customWidth="1"/>
    <col min="265" max="265" width="9" style="92"/>
    <col min="266" max="268" width="9.44140625" style="92" customWidth="1"/>
    <col min="269" max="269" width="4.6640625" style="92" customWidth="1"/>
    <col min="270" max="271" width="3.33203125" style="92" bestFit="1" customWidth="1"/>
    <col min="272" max="272" width="3.33203125" style="92" customWidth="1"/>
    <col min="273" max="276" width="3.33203125" style="92" bestFit="1" customWidth="1"/>
    <col min="277" max="277" width="16.21875" style="92" customWidth="1"/>
    <col min="278" max="278" width="27.6640625" style="92" bestFit="1" customWidth="1"/>
    <col min="279" max="512" width="9" style="92"/>
    <col min="513" max="513" width="5" style="92" customWidth="1"/>
    <col min="514" max="514" width="22.6640625" style="92" customWidth="1"/>
    <col min="515" max="518" width="10.6640625" style="92" customWidth="1"/>
    <col min="519" max="519" width="16.109375" style="92" customWidth="1"/>
    <col min="520" max="520" width="13.6640625" style="92" customWidth="1"/>
    <col min="521" max="521" width="9" style="92"/>
    <col min="522" max="524" width="9.44140625" style="92" customWidth="1"/>
    <col min="525" max="525" width="4.6640625" style="92" customWidth="1"/>
    <col min="526" max="527" width="3.33203125" style="92" bestFit="1" customWidth="1"/>
    <col min="528" max="528" width="3.33203125" style="92" customWidth="1"/>
    <col min="529" max="532" width="3.33203125" style="92" bestFit="1" customWidth="1"/>
    <col min="533" max="533" width="16.21875" style="92" customWidth="1"/>
    <col min="534" max="534" width="27.6640625" style="92" bestFit="1" customWidth="1"/>
    <col min="535" max="768" width="9" style="92"/>
    <col min="769" max="769" width="5" style="92" customWidth="1"/>
    <col min="770" max="770" width="22.6640625" style="92" customWidth="1"/>
    <col min="771" max="774" width="10.6640625" style="92" customWidth="1"/>
    <col min="775" max="775" width="16.109375" style="92" customWidth="1"/>
    <col min="776" max="776" width="13.6640625" style="92" customWidth="1"/>
    <col min="777" max="777" width="9" style="92"/>
    <col min="778" max="780" width="9.44140625" style="92" customWidth="1"/>
    <col min="781" max="781" width="4.6640625" style="92" customWidth="1"/>
    <col min="782" max="783" width="3.33203125" style="92" bestFit="1" customWidth="1"/>
    <col min="784" max="784" width="3.33203125" style="92" customWidth="1"/>
    <col min="785" max="788" width="3.33203125" style="92" bestFit="1" customWidth="1"/>
    <col min="789" max="789" width="16.21875" style="92" customWidth="1"/>
    <col min="790" max="790" width="27.6640625" style="92" bestFit="1" customWidth="1"/>
    <col min="791" max="1024" width="9" style="92"/>
    <col min="1025" max="1025" width="5" style="92" customWidth="1"/>
    <col min="1026" max="1026" width="22.6640625" style="92" customWidth="1"/>
    <col min="1027" max="1030" width="10.6640625" style="92" customWidth="1"/>
    <col min="1031" max="1031" width="16.109375" style="92" customWidth="1"/>
    <col min="1032" max="1032" width="13.6640625" style="92" customWidth="1"/>
    <col min="1033" max="1033" width="9" style="92"/>
    <col min="1034" max="1036" width="9.44140625" style="92" customWidth="1"/>
    <col min="1037" max="1037" width="4.6640625" style="92" customWidth="1"/>
    <col min="1038" max="1039" width="3.33203125" style="92" bestFit="1" customWidth="1"/>
    <col min="1040" max="1040" width="3.33203125" style="92" customWidth="1"/>
    <col min="1041" max="1044" width="3.33203125" style="92" bestFit="1" customWidth="1"/>
    <col min="1045" max="1045" width="16.21875" style="92" customWidth="1"/>
    <col min="1046" max="1046" width="27.6640625" style="92" bestFit="1" customWidth="1"/>
    <col min="1047" max="1280" width="9" style="92"/>
    <col min="1281" max="1281" width="5" style="92" customWidth="1"/>
    <col min="1282" max="1282" width="22.6640625" style="92" customWidth="1"/>
    <col min="1283" max="1286" width="10.6640625" style="92" customWidth="1"/>
    <col min="1287" max="1287" width="16.109375" style="92" customWidth="1"/>
    <col min="1288" max="1288" width="13.6640625" style="92" customWidth="1"/>
    <col min="1289" max="1289" width="9" style="92"/>
    <col min="1290" max="1292" width="9.44140625" style="92" customWidth="1"/>
    <col min="1293" max="1293" width="4.6640625" style="92" customWidth="1"/>
    <col min="1294" max="1295" width="3.33203125" style="92" bestFit="1" customWidth="1"/>
    <col min="1296" max="1296" width="3.33203125" style="92" customWidth="1"/>
    <col min="1297" max="1300" width="3.33203125" style="92" bestFit="1" customWidth="1"/>
    <col min="1301" max="1301" width="16.21875" style="92" customWidth="1"/>
    <col min="1302" max="1302" width="27.6640625" style="92" bestFit="1" customWidth="1"/>
    <col min="1303" max="1536" width="9" style="92"/>
    <col min="1537" max="1537" width="5" style="92" customWidth="1"/>
    <col min="1538" max="1538" width="22.6640625" style="92" customWidth="1"/>
    <col min="1539" max="1542" width="10.6640625" style="92" customWidth="1"/>
    <col min="1543" max="1543" width="16.109375" style="92" customWidth="1"/>
    <col min="1544" max="1544" width="13.6640625" style="92" customWidth="1"/>
    <col min="1545" max="1545" width="9" style="92"/>
    <col min="1546" max="1548" width="9.44140625" style="92" customWidth="1"/>
    <col min="1549" max="1549" width="4.6640625" style="92" customWidth="1"/>
    <col min="1550" max="1551" width="3.33203125" style="92" bestFit="1" customWidth="1"/>
    <col min="1552" max="1552" width="3.33203125" style="92" customWidth="1"/>
    <col min="1553" max="1556" width="3.33203125" style="92" bestFit="1" customWidth="1"/>
    <col min="1557" max="1557" width="16.21875" style="92" customWidth="1"/>
    <col min="1558" max="1558" width="27.6640625" style="92" bestFit="1" customWidth="1"/>
    <col min="1559" max="1792" width="9" style="92"/>
    <col min="1793" max="1793" width="5" style="92" customWidth="1"/>
    <col min="1794" max="1794" width="22.6640625" style="92" customWidth="1"/>
    <col min="1795" max="1798" width="10.6640625" style="92" customWidth="1"/>
    <col min="1799" max="1799" width="16.109375" style="92" customWidth="1"/>
    <col min="1800" max="1800" width="13.6640625" style="92" customWidth="1"/>
    <col min="1801" max="1801" width="9" style="92"/>
    <col min="1802" max="1804" width="9.44140625" style="92" customWidth="1"/>
    <col min="1805" max="1805" width="4.6640625" style="92" customWidth="1"/>
    <col min="1806" max="1807" width="3.33203125" style="92" bestFit="1" customWidth="1"/>
    <col min="1808" max="1808" width="3.33203125" style="92" customWidth="1"/>
    <col min="1809" max="1812" width="3.33203125" style="92" bestFit="1" customWidth="1"/>
    <col min="1813" max="1813" width="16.21875" style="92" customWidth="1"/>
    <col min="1814" max="1814" width="27.6640625" style="92" bestFit="1" customWidth="1"/>
    <col min="1815" max="2048" width="9" style="92"/>
    <col min="2049" max="2049" width="5" style="92" customWidth="1"/>
    <col min="2050" max="2050" width="22.6640625" style="92" customWidth="1"/>
    <col min="2051" max="2054" width="10.6640625" style="92" customWidth="1"/>
    <col min="2055" max="2055" width="16.109375" style="92" customWidth="1"/>
    <col min="2056" max="2056" width="13.6640625" style="92" customWidth="1"/>
    <col min="2057" max="2057" width="9" style="92"/>
    <col min="2058" max="2060" width="9.44140625" style="92" customWidth="1"/>
    <col min="2061" max="2061" width="4.6640625" style="92" customWidth="1"/>
    <col min="2062" max="2063" width="3.33203125" style="92" bestFit="1" customWidth="1"/>
    <col min="2064" max="2064" width="3.33203125" style="92" customWidth="1"/>
    <col min="2065" max="2068" width="3.33203125" style="92" bestFit="1" customWidth="1"/>
    <col min="2069" max="2069" width="16.21875" style="92" customWidth="1"/>
    <col min="2070" max="2070" width="27.6640625" style="92" bestFit="1" customWidth="1"/>
    <col min="2071" max="2304" width="9" style="92"/>
    <col min="2305" max="2305" width="5" style="92" customWidth="1"/>
    <col min="2306" max="2306" width="22.6640625" style="92" customWidth="1"/>
    <col min="2307" max="2310" width="10.6640625" style="92" customWidth="1"/>
    <col min="2311" max="2311" width="16.109375" style="92" customWidth="1"/>
    <col min="2312" max="2312" width="13.6640625" style="92" customWidth="1"/>
    <col min="2313" max="2313" width="9" style="92"/>
    <col min="2314" max="2316" width="9.44140625" style="92" customWidth="1"/>
    <col min="2317" max="2317" width="4.6640625" style="92" customWidth="1"/>
    <col min="2318" max="2319" width="3.33203125" style="92" bestFit="1" customWidth="1"/>
    <col min="2320" max="2320" width="3.33203125" style="92" customWidth="1"/>
    <col min="2321" max="2324" width="3.33203125" style="92" bestFit="1" customWidth="1"/>
    <col min="2325" max="2325" width="16.21875" style="92" customWidth="1"/>
    <col min="2326" max="2326" width="27.6640625" style="92" bestFit="1" customWidth="1"/>
    <col min="2327" max="2560" width="9" style="92"/>
    <col min="2561" max="2561" width="5" style="92" customWidth="1"/>
    <col min="2562" max="2562" width="22.6640625" style="92" customWidth="1"/>
    <col min="2563" max="2566" width="10.6640625" style="92" customWidth="1"/>
    <col min="2567" max="2567" width="16.109375" style="92" customWidth="1"/>
    <col min="2568" max="2568" width="13.6640625" style="92" customWidth="1"/>
    <col min="2569" max="2569" width="9" style="92"/>
    <col min="2570" max="2572" width="9.44140625" style="92" customWidth="1"/>
    <col min="2573" max="2573" width="4.6640625" style="92" customWidth="1"/>
    <col min="2574" max="2575" width="3.33203125" style="92" bestFit="1" customWidth="1"/>
    <col min="2576" max="2576" width="3.33203125" style="92" customWidth="1"/>
    <col min="2577" max="2580" width="3.33203125" style="92" bestFit="1" customWidth="1"/>
    <col min="2581" max="2581" width="16.21875" style="92" customWidth="1"/>
    <col min="2582" max="2582" width="27.6640625" style="92" bestFit="1" customWidth="1"/>
    <col min="2583" max="2816" width="9" style="92"/>
    <col min="2817" max="2817" width="5" style="92" customWidth="1"/>
    <col min="2818" max="2818" width="22.6640625" style="92" customWidth="1"/>
    <col min="2819" max="2822" width="10.6640625" style="92" customWidth="1"/>
    <col min="2823" max="2823" width="16.109375" style="92" customWidth="1"/>
    <col min="2824" max="2824" width="13.6640625" style="92" customWidth="1"/>
    <col min="2825" max="2825" width="9" style="92"/>
    <col min="2826" max="2828" width="9.44140625" style="92" customWidth="1"/>
    <col min="2829" max="2829" width="4.6640625" style="92" customWidth="1"/>
    <col min="2830" max="2831" width="3.33203125" style="92" bestFit="1" customWidth="1"/>
    <col min="2832" max="2832" width="3.33203125" style="92" customWidth="1"/>
    <col min="2833" max="2836" width="3.33203125" style="92" bestFit="1" customWidth="1"/>
    <col min="2837" max="2837" width="16.21875" style="92" customWidth="1"/>
    <col min="2838" max="2838" width="27.6640625" style="92" bestFit="1" customWidth="1"/>
    <col min="2839" max="3072" width="9" style="92"/>
    <col min="3073" max="3073" width="5" style="92" customWidth="1"/>
    <col min="3074" max="3074" width="22.6640625" style="92" customWidth="1"/>
    <col min="3075" max="3078" width="10.6640625" style="92" customWidth="1"/>
    <col min="3079" max="3079" width="16.109375" style="92" customWidth="1"/>
    <col min="3080" max="3080" width="13.6640625" style="92" customWidth="1"/>
    <col min="3081" max="3081" width="9" style="92"/>
    <col min="3082" max="3084" width="9.44140625" style="92" customWidth="1"/>
    <col min="3085" max="3085" width="4.6640625" style="92" customWidth="1"/>
    <col min="3086" max="3087" width="3.33203125" style="92" bestFit="1" customWidth="1"/>
    <col min="3088" max="3088" width="3.33203125" style="92" customWidth="1"/>
    <col min="3089" max="3092" width="3.33203125" style="92" bestFit="1" customWidth="1"/>
    <col min="3093" max="3093" width="16.21875" style="92" customWidth="1"/>
    <col min="3094" max="3094" width="27.6640625" style="92" bestFit="1" customWidth="1"/>
    <col min="3095" max="3328" width="9" style="92"/>
    <col min="3329" max="3329" width="5" style="92" customWidth="1"/>
    <col min="3330" max="3330" width="22.6640625" style="92" customWidth="1"/>
    <col min="3331" max="3334" width="10.6640625" style="92" customWidth="1"/>
    <col min="3335" max="3335" width="16.109375" style="92" customWidth="1"/>
    <col min="3336" max="3336" width="13.6640625" style="92" customWidth="1"/>
    <col min="3337" max="3337" width="9" style="92"/>
    <col min="3338" max="3340" width="9.44140625" style="92" customWidth="1"/>
    <col min="3341" max="3341" width="4.6640625" style="92" customWidth="1"/>
    <col min="3342" max="3343" width="3.33203125" style="92" bestFit="1" customWidth="1"/>
    <col min="3344" max="3344" width="3.33203125" style="92" customWidth="1"/>
    <col min="3345" max="3348" width="3.33203125" style="92" bestFit="1" customWidth="1"/>
    <col min="3349" max="3349" width="16.21875" style="92" customWidth="1"/>
    <col min="3350" max="3350" width="27.6640625" style="92" bestFit="1" customWidth="1"/>
    <col min="3351" max="3584" width="9" style="92"/>
    <col min="3585" max="3585" width="5" style="92" customWidth="1"/>
    <col min="3586" max="3586" width="22.6640625" style="92" customWidth="1"/>
    <col min="3587" max="3590" width="10.6640625" style="92" customWidth="1"/>
    <col min="3591" max="3591" width="16.109375" style="92" customWidth="1"/>
    <col min="3592" max="3592" width="13.6640625" style="92" customWidth="1"/>
    <col min="3593" max="3593" width="9" style="92"/>
    <col min="3594" max="3596" width="9.44140625" style="92" customWidth="1"/>
    <col min="3597" max="3597" width="4.6640625" style="92" customWidth="1"/>
    <col min="3598" max="3599" width="3.33203125" style="92" bestFit="1" customWidth="1"/>
    <col min="3600" max="3600" width="3.33203125" style="92" customWidth="1"/>
    <col min="3601" max="3604" width="3.33203125" style="92" bestFit="1" customWidth="1"/>
    <col min="3605" max="3605" width="16.21875" style="92" customWidth="1"/>
    <col min="3606" max="3606" width="27.6640625" style="92" bestFit="1" customWidth="1"/>
    <col min="3607" max="3840" width="9" style="92"/>
    <col min="3841" max="3841" width="5" style="92" customWidth="1"/>
    <col min="3842" max="3842" width="22.6640625" style="92" customWidth="1"/>
    <col min="3843" max="3846" width="10.6640625" style="92" customWidth="1"/>
    <col min="3847" max="3847" width="16.109375" style="92" customWidth="1"/>
    <col min="3848" max="3848" width="13.6640625" style="92" customWidth="1"/>
    <col min="3849" max="3849" width="9" style="92"/>
    <col min="3850" max="3852" width="9.44140625" style="92" customWidth="1"/>
    <col min="3853" max="3853" width="4.6640625" style="92" customWidth="1"/>
    <col min="3854" max="3855" width="3.33203125" style="92" bestFit="1" customWidth="1"/>
    <col min="3856" max="3856" width="3.33203125" style="92" customWidth="1"/>
    <col min="3857" max="3860" width="3.33203125" style="92" bestFit="1" customWidth="1"/>
    <col min="3861" max="3861" width="16.21875" style="92" customWidth="1"/>
    <col min="3862" max="3862" width="27.6640625" style="92" bestFit="1" customWidth="1"/>
    <col min="3863" max="4096" width="9" style="92"/>
    <col min="4097" max="4097" width="5" style="92" customWidth="1"/>
    <col min="4098" max="4098" width="22.6640625" style="92" customWidth="1"/>
    <col min="4099" max="4102" width="10.6640625" style="92" customWidth="1"/>
    <col min="4103" max="4103" width="16.109375" style="92" customWidth="1"/>
    <col min="4104" max="4104" width="13.6640625" style="92" customWidth="1"/>
    <col min="4105" max="4105" width="9" style="92"/>
    <col min="4106" max="4108" width="9.44140625" style="92" customWidth="1"/>
    <col min="4109" max="4109" width="4.6640625" style="92" customWidth="1"/>
    <col min="4110" max="4111" width="3.33203125" style="92" bestFit="1" customWidth="1"/>
    <col min="4112" max="4112" width="3.33203125" style="92" customWidth="1"/>
    <col min="4113" max="4116" width="3.33203125" style="92" bestFit="1" customWidth="1"/>
    <col min="4117" max="4117" width="16.21875" style="92" customWidth="1"/>
    <col min="4118" max="4118" width="27.6640625" style="92" bestFit="1" customWidth="1"/>
    <col min="4119" max="4352" width="9" style="92"/>
    <col min="4353" max="4353" width="5" style="92" customWidth="1"/>
    <col min="4354" max="4354" width="22.6640625" style="92" customWidth="1"/>
    <col min="4355" max="4358" width="10.6640625" style="92" customWidth="1"/>
    <col min="4359" max="4359" width="16.109375" style="92" customWidth="1"/>
    <col min="4360" max="4360" width="13.6640625" style="92" customWidth="1"/>
    <col min="4361" max="4361" width="9" style="92"/>
    <col min="4362" max="4364" width="9.44140625" style="92" customWidth="1"/>
    <col min="4365" max="4365" width="4.6640625" style="92" customWidth="1"/>
    <col min="4366" max="4367" width="3.33203125" style="92" bestFit="1" customWidth="1"/>
    <col min="4368" max="4368" width="3.33203125" style="92" customWidth="1"/>
    <col min="4369" max="4372" width="3.33203125" style="92" bestFit="1" customWidth="1"/>
    <col min="4373" max="4373" width="16.21875" style="92" customWidth="1"/>
    <col min="4374" max="4374" width="27.6640625" style="92" bestFit="1" customWidth="1"/>
    <col min="4375" max="4608" width="9" style="92"/>
    <col min="4609" max="4609" width="5" style="92" customWidth="1"/>
    <col min="4610" max="4610" width="22.6640625" style="92" customWidth="1"/>
    <col min="4611" max="4614" width="10.6640625" style="92" customWidth="1"/>
    <col min="4615" max="4615" width="16.109375" style="92" customWidth="1"/>
    <col min="4616" max="4616" width="13.6640625" style="92" customWidth="1"/>
    <col min="4617" max="4617" width="9" style="92"/>
    <col min="4618" max="4620" width="9.44140625" style="92" customWidth="1"/>
    <col min="4621" max="4621" width="4.6640625" style="92" customWidth="1"/>
    <col min="4622" max="4623" width="3.33203125" style="92" bestFit="1" customWidth="1"/>
    <col min="4624" max="4624" width="3.33203125" style="92" customWidth="1"/>
    <col min="4625" max="4628" width="3.33203125" style="92" bestFit="1" customWidth="1"/>
    <col min="4629" max="4629" width="16.21875" style="92" customWidth="1"/>
    <col min="4630" max="4630" width="27.6640625" style="92" bestFit="1" customWidth="1"/>
    <col min="4631" max="4864" width="9" style="92"/>
    <col min="4865" max="4865" width="5" style="92" customWidth="1"/>
    <col min="4866" max="4866" width="22.6640625" style="92" customWidth="1"/>
    <col min="4867" max="4870" width="10.6640625" style="92" customWidth="1"/>
    <col min="4871" max="4871" width="16.109375" style="92" customWidth="1"/>
    <col min="4872" max="4872" width="13.6640625" style="92" customWidth="1"/>
    <col min="4873" max="4873" width="9" style="92"/>
    <col min="4874" max="4876" width="9.44140625" style="92" customWidth="1"/>
    <col min="4877" max="4877" width="4.6640625" style="92" customWidth="1"/>
    <col min="4878" max="4879" width="3.33203125" style="92" bestFit="1" customWidth="1"/>
    <col min="4880" max="4880" width="3.33203125" style="92" customWidth="1"/>
    <col min="4881" max="4884" width="3.33203125" style="92" bestFit="1" customWidth="1"/>
    <col min="4885" max="4885" width="16.21875" style="92" customWidth="1"/>
    <col min="4886" max="4886" width="27.6640625" style="92" bestFit="1" customWidth="1"/>
    <col min="4887" max="5120" width="9" style="92"/>
    <col min="5121" max="5121" width="5" style="92" customWidth="1"/>
    <col min="5122" max="5122" width="22.6640625" style="92" customWidth="1"/>
    <col min="5123" max="5126" width="10.6640625" style="92" customWidth="1"/>
    <col min="5127" max="5127" width="16.109375" style="92" customWidth="1"/>
    <col min="5128" max="5128" width="13.6640625" style="92" customWidth="1"/>
    <col min="5129" max="5129" width="9" style="92"/>
    <col min="5130" max="5132" width="9.44140625" style="92" customWidth="1"/>
    <col min="5133" max="5133" width="4.6640625" style="92" customWidth="1"/>
    <col min="5134" max="5135" width="3.33203125" style="92" bestFit="1" customWidth="1"/>
    <col min="5136" max="5136" width="3.33203125" style="92" customWidth="1"/>
    <col min="5137" max="5140" width="3.33203125" style="92" bestFit="1" customWidth="1"/>
    <col min="5141" max="5141" width="16.21875" style="92" customWidth="1"/>
    <col min="5142" max="5142" width="27.6640625" style="92" bestFit="1" customWidth="1"/>
    <col min="5143" max="5376" width="9" style="92"/>
    <col min="5377" max="5377" width="5" style="92" customWidth="1"/>
    <col min="5378" max="5378" width="22.6640625" style="92" customWidth="1"/>
    <col min="5379" max="5382" width="10.6640625" style="92" customWidth="1"/>
    <col min="5383" max="5383" width="16.109375" style="92" customWidth="1"/>
    <col min="5384" max="5384" width="13.6640625" style="92" customWidth="1"/>
    <col min="5385" max="5385" width="9" style="92"/>
    <col min="5386" max="5388" width="9.44140625" style="92" customWidth="1"/>
    <col min="5389" max="5389" width="4.6640625" style="92" customWidth="1"/>
    <col min="5390" max="5391" width="3.33203125" style="92" bestFit="1" customWidth="1"/>
    <col min="5392" max="5392" width="3.33203125" style="92" customWidth="1"/>
    <col min="5393" max="5396" width="3.33203125" style="92" bestFit="1" customWidth="1"/>
    <col min="5397" max="5397" width="16.21875" style="92" customWidth="1"/>
    <col min="5398" max="5398" width="27.6640625" style="92" bestFit="1" customWidth="1"/>
    <col min="5399" max="5632" width="9" style="92"/>
    <col min="5633" max="5633" width="5" style="92" customWidth="1"/>
    <col min="5634" max="5634" width="22.6640625" style="92" customWidth="1"/>
    <col min="5635" max="5638" width="10.6640625" style="92" customWidth="1"/>
    <col min="5639" max="5639" width="16.109375" style="92" customWidth="1"/>
    <col min="5640" max="5640" width="13.6640625" style="92" customWidth="1"/>
    <col min="5641" max="5641" width="9" style="92"/>
    <col min="5642" max="5644" width="9.44140625" style="92" customWidth="1"/>
    <col min="5645" max="5645" width="4.6640625" style="92" customWidth="1"/>
    <col min="5646" max="5647" width="3.33203125" style="92" bestFit="1" customWidth="1"/>
    <col min="5648" max="5648" width="3.33203125" style="92" customWidth="1"/>
    <col min="5649" max="5652" width="3.33203125" style="92" bestFit="1" customWidth="1"/>
    <col min="5653" max="5653" width="16.21875" style="92" customWidth="1"/>
    <col min="5654" max="5654" width="27.6640625" style="92" bestFit="1" customWidth="1"/>
    <col min="5655" max="5888" width="9" style="92"/>
    <col min="5889" max="5889" width="5" style="92" customWidth="1"/>
    <col min="5890" max="5890" width="22.6640625" style="92" customWidth="1"/>
    <col min="5891" max="5894" width="10.6640625" style="92" customWidth="1"/>
    <col min="5895" max="5895" width="16.109375" style="92" customWidth="1"/>
    <col min="5896" max="5896" width="13.6640625" style="92" customWidth="1"/>
    <col min="5897" max="5897" width="9" style="92"/>
    <col min="5898" max="5900" width="9.44140625" style="92" customWidth="1"/>
    <col min="5901" max="5901" width="4.6640625" style="92" customWidth="1"/>
    <col min="5902" max="5903" width="3.33203125" style="92" bestFit="1" customWidth="1"/>
    <col min="5904" max="5904" width="3.33203125" style="92" customWidth="1"/>
    <col min="5905" max="5908" width="3.33203125" style="92" bestFit="1" customWidth="1"/>
    <col min="5909" max="5909" width="16.21875" style="92" customWidth="1"/>
    <col min="5910" max="5910" width="27.6640625" style="92" bestFit="1" customWidth="1"/>
    <col min="5911" max="6144" width="9" style="92"/>
    <col min="6145" max="6145" width="5" style="92" customWidth="1"/>
    <col min="6146" max="6146" width="22.6640625" style="92" customWidth="1"/>
    <col min="6147" max="6150" width="10.6640625" style="92" customWidth="1"/>
    <col min="6151" max="6151" width="16.109375" style="92" customWidth="1"/>
    <col min="6152" max="6152" width="13.6640625" style="92" customWidth="1"/>
    <col min="6153" max="6153" width="9" style="92"/>
    <col min="6154" max="6156" width="9.44140625" style="92" customWidth="1"/>
    <col min="6157" max="6157" width="4.6640625" style="92" customWidth="1"/>
    <col min="6158" max="6159" width="3.33203125" style="92" bestFit="1" customWidth="1"/>
    <col min="6160" max="6160" width="3.33203125" style="92" customWidth="1"/>
    <col min="6161" max="6164" width="3.33203125" style="92" bestFit="1" customWidth="1"/>
    <col min="6165" max="6165" width="16.21875" style="92" customWidth="1"/>
    <col min="6166" max="6166" width="27.6640625" style="92" bestFit="1" customWidth="1"/>
    <col min="6167" max="6400" width="9" style="92"/>
    <col min="6401" max="6401" width="5" style="92" customWidth="1"/>
    <col min="6402" max="6402" width="22.6640625" style="92" customWidth="1"/>
    <col min="6403" max="6406" width="10.6640625" style="92" customWidth="1"/>
    <col min="6407" max="6407" width="16.109375" style="92" customWidth="1"/>
    <col min="6408" max="6408" width="13.6640625" style="92" customWidth="1"/>
    <col min="6409" max="6409" width="9" style="92"/>
    <col min="6410" max="6412" width="9.44140625" style="92" customWidth="1"/>
    <col min="6413" max="6413" width="4.6640625" style="92" customWidth="1"/>
    <col min="6414" max="6415" width="3.33203125" style="92" bestFit="1" customWidth="1"/>
    <col min="6416" max="6416" width="3.33203125" style="92" customWidth="1"/>
    <col min="6417" max="6420" width="3.33203125" style="92" bestFit="1" customWidth="1"/>
    <col min="6421" max="6421" width="16.21875" style="92" customWidth="1"/>
    <col min="6422" max="6422" width="27.6640625" style="92" bestFit="1" customWidth="1"/>
    <col min="6423" max="6656" width="9" style="92"/>
    <col min="6657" max="6657" width="5" style="92" customWidth="1"/>
    <col min="6658" max="6658" width="22.6640625" style="92" customWidth="1"/>
    <col min="6659" max="6662" width="10.6640625" style="92" customWidth="1"/>
    <col min="6663" max="6663" width="16.109375" style="92" customWidth="1"/>
    <col min="6664" max="6664" width="13.6640625" style="92" customWidth="1"/>
    <col min="6665" max="6665" width="9" style="92"/>
    <col min="6666" max="6668" width="9.44140625" style="92" customWidth="1"/>
    <col min="6669" max="6669" width="4.6640625" style="92" customWidth="1"/>
    <col min="6670" max="6671" width="3.33203125" style="92" bestFit="1" customWidth="1"/>
    <col min="6672" max="6672" width="3.33203125" style="92" customWidth="1"/>
    <col min="6673" max="6676" width="3.33203125" style="92" bestFit="1" customWidth="1"/>
    <col min="6677" max="6677" width="16.21875" style="92" customWidth="1"/>
    <col min="6678" max="6678" width="27.6640625" style="92" bestFit="1" customWidth="1"/>
    <col min="6679" max="6912" width="9" style="92"/>
    <col min="6913" max="6913" width="5" style="92" customWidth="1"/>
    <col min="6914" max="6914" width="22.6640625" style="92" customWidth="1"/>
    <col min="6915" max="6918" width="10.6640625" style="92" customWidth="1"/>
    <col min="6919" max="6919" width="16.109375" style="92" customWidth="1"/>
    <col min="6920" max="6920" width="13.6640625" style="92" customWidth="1"/>
    <col min="6921" max="6921" width="9" style="92"/>
    <col min="6922" max="6924" width="9.44140625" style="92" customWidth="1"/>
    <col min="6925" max="6925" width="4.6640625" style="92" customWidth="1"/>
    <col min="6926" max="6927" width="3.33203125" style="92" bestFit="1" customWidth="1"/>
    <col min="6928" max="6928" width="3.33203125" style="92" customWidth="1"/>
    <col min="6929" max="6932" width="3.33203125" style="92" bestFit="1" customWidth="1"/>
    <col min="6933" max="6933" width="16.21875" style="92" customWidth="1"/>
    <col min="6934" max="6934" width="27.6640625" style="92" bestFit="1" customWidth="1"/>
    <col min="6935" max="7168" width="9" style="92"/>
    <col min="7169" max="7169" width="5" style="92" customWidth="1"/>
    <col min="7170" max="7170" width="22.6640625" style="92" customWidth="1"/>
    <col min="7171" max="7174" width="10.6640625" style="92" customWidth="1"/>
    <col min="7175" max="7175" width="16.109375" style="92" customWidth="1"/>
    <col min="7176" max="7176" width="13.6640625" style="92" customWidth="1"/>
    <col min="7177" max="7177" width="9" style="92"/>
    <col min="7178" max="7180" width="9.44140625" style="92" customWidth="1"/>
    <col min="7181" max="7181" width="4.6640625" style="92" customWidth="1"/>
    <col min="7182" max="7183" width="3.33203125" style="92" bestFit="1" customWidth="1"/>
    <col min="7184" max="7184" width="3.33203125" style="92" customWidth="1"/>
    <col min="7185" max="7188" width="3.33203125" style="92" bestFit="1" customWidth="1"/>
    <col min="7189" max="7189" width="16.21875" style="92" customWidth="1"/>
    <col min="7190" max="7190" width="27.6640625" style="92" bestFit="1" customWidth="1"/>
    <col min="7191" max="7424" width="9" style="92"/>
    <col min="7425" max="7425" width="5" style="92" customWidth="1"/>
    <col min="7426" max="7426" width="22.6640625" style="92" customWidth="1"/>
    <col min="7427" max="7430" width="10.6640625" style="92" customWidth="1"/>
    <col min="7431" max="7431" width="16.109375" style="92" customWidth="1"/>
    <col min="7432" max="7432" width="13.6640625" style="92" customWidth="1"/>
    <col min="7433" max="7433" width="9" style="92"/>
    <col min="7434" max="7436" width="9.44140625" style="92" customWidth="1"/>
    <col min="7437" max="7437" width="4.6640625" style="92" customWidth="1"/>
    <col min="7438" max="7439" width="3.33203125" style="92" bestFit="1" customWidth="1"/>
    <col min="7440" max="7440" width="3.33203125" style="92" customWidth="1"/>
    <col min="7441" max="7444" width="3.33203125" style="92" bestFit="1" customWidth="1"/>
    <col min="7445" max="7445" width="16.21875" style="92" customWidth="1"/>
    <col min="7446" max="7446" width="27.6640625" style="92" bestFit="1" customWidth="1"/>
    <col min="7447" max="7680" width="9" style="92"/>
    <col min="7681" max="7681" width="5" style="92" customWidth="1"/>
    <col min="7682" max="7682" width="22.6640625" style="92" customWidth="1"/>
    <col min="7683" max="7686" width="10.6640625" style="92" customWidth="1"/>
    <col min="7687" max="7687" width="16.109375" style="92" customWidth="1"/>
    <col min="7688" max="7688" width="13.6640625" style="92" customWidth="1"/>
    <col min="7689" max="7689" width="9" style="92"/>
    <col min="7690" max="7692" width="9.44140625" style="92" customWidth="1"/>
    <col min="7693" max="7693" width="4.6640625" style="92" customWidth="1"/>
    <col min="7694" max="7695" width="3.33203125" style="92" bestFit="1" customWidth="1"/>
    <col min="7696" max="7696" width="3.33203125" style="92" customWidth="1"/>
    <col min="7697" max="7700" width="3.33203125" style="92" bestFit="1" customWidth="1"/>
    <col min="7701" max="7701" width="16.21875" style="92" customWidth="1"/>
    <col min="7702" max="7702" width="27.6640625" style="92" bestFit="1" customWidth="1"/>
    <col min="7703" max="7936" width="9" style="92"/>
    <col min="7937" max="7937" width="5" style="92" customWidth="1"/>
    <col min="7938" max="7938" width="22.6640625" style="92" customWidth="1"/>
    <col min="7939" max="7942" width="10.6640625" style="92" customWidth="1"/>
    <col min="7943" max="7943" width="16.109375" style="92" customWidth="1"/>
    <col min="7944" max="7944" width="13.6640625" style="92" customWidth="1"/>
    <col min="7945" max="7945" width="9" style="92"/>
    <col min="7946" max="7948" width="9.44140625" style="92" customWidth="1"/>
    <col min="7949" max="7949" width="4.6640625" style="92" customWidth="1"/>
    <col min="7950" max="7951" width="3.33203125" style="92" bestFit="1" customWidth="1"/>
    <col min="7952" max="7952" width="3.33203125" style="92" customWidth="1"/>
    <col min="7953" max="7956" width="3.33203125" style="92" bestFit="1" customWidth="1"/>
    <col min="7957" max="7957" width="16.21875" style="92" customWidth="1"/>
    <col min="7958" max="7958" width="27.6640625" style="92" bestFit="1" customWidth="1"/>
    <col min="7959" max="8192" width="9" style="92"/>
    <col min="8193" max="8193" width="5" style="92" customWidth="1"/>
    <col min="8194" max="8194" width="22.6640625" style="92" customWidth="1"/>
    <col min="8195" max="8198" width="10.6640625" style="92" customWidth="1"/>
    <col min="8199" max="8199" width="16.109375" style="92" customWidth="1"/>
    <col min="8200" max="8200" width="13.6640625" style="92" customWidth="1"/>
    <col min="8201" max="8201" width="9" style="92"/>
    <col min="8202" max="8204" width="9.44140625" style="92" customWidth="1"/>
    <col min="8205" max="8205" width="4.6640625" style="92" customWidth="1"/>
    <col min="8206" max="8207" width="3.33203125" style="92" bestFit="1" customWidth="1"/>
    <col min="8208" max="8208" width="3.33203125" style="92" customWidth="1"/>
    <col min="8209" max="8212" width="3.33203125" style="92" bestFit="1" customWidth="1"/>
    <col min="8213" max="8213" width="16.21875" style="92" customWidth="1"/>
    <col min="8214" max="8214" width="27.6640625" style="92" bestFit="1" customWidth="1"/>
    <col min="8215" max="8448" width="9" style="92"/>
    <col min="8449" max="8449" width="5" style="92" customWidth="1"/>
    <col min="8450" max="8450" width="22.6640625" style="92" customWidth="1"/>
    <col min="8451" max="8454" width="10.6640625" style="92" customWidth="1"/>
    <col min="8455" max="8455" width="16.109375" style="92" customWidth="1"/>
    <col min="8456" max="8456" width="13.6640625" style="92" customWidth="1"/>
    <col min="8457" max="8457" width="9" style="92"/>
    <col min="8458" max="8460" width="9.44140625" style="92" customWidth="1"/>
    <col min="8461" max="8461" width="4.6640625" style="92" customWidth="1"/>
    <col min="8462" max="8463" width="3.33203125" style="92" bestFit="1" customWidth="1"/>
    <col min="8464" max="8464" width="3.33203125" style="92" customWidth="1"/>
    <col min="8465" max="8468" width="3.33203125" style="92" bestFit="1" customWidth="1"/>
    <col min="8469" max="8469" width="16.21875" style="92" customWidth="1"/>
    <col min="8470" max="8470" width="27.6640625" style="92" bestFit="1" customWidth="1"/>
    <col min="8471" max="8704" width="9" style="92"/>
    <col min="8705" max="8705" width="5" style="92" customWidth="1"/>
    <col min="8706" max="8706" width="22.6640625" style="92" customWidth="1"/>
    <col min="8707" max="8710" width="10.6640625" style="92" customWidth="1"/>
    <col min="8711" max="8711" width="16.109375" style="92" customWidth="1"/>
    <col min="8712" max="8712" width="13.6640625" style="92" customWidth="1"/>
    <col min="8713" max="8713" width="9" style="92"/>
    <col min="8714" max="8716" width="9.44140625" style="92" customWidth="1"/>
    <col min="8717" max="8717" width="4.6640625" style="92" customWidth="1"/>
    <col min="8718" max="8719" width="3.33203125" style="92" bestFit="1" customWidth="1"/>
    <col min="8720" max="8720" width="3.33203125" style="92" customWidth="1"/>
    <col min="8721" max="8724" width="3.33203125" style="92" bestFit="1" customWidth="1"/>
    <col min="8725" max="8725" width="16.21875" style="92" customWidth="1"/>
    <col min="8726" max="8726" width="27.6640625" style="92" bestFit="1" customWidth="1"/>
    <col min="8727" max="8960" width="9" style="92"/>
    <col min="8961" max="8961" width="5" style="92" customWidth="1"/>
    <col min="8962" max="8962" width="22.6640625" style="92" customWidth="1"/>
    <col min="8963" max="8966" width="10.6640625" style="92" customWidth="1"/>
    <col min="8967" max="8967" width="16.109375" style="92" customWidth="1"/>
    <col min="8968" max="8968" width="13.6640625" style="92" customWidth="1"/>
    <col min="8969" max="8969" width="9" style="92"/>
    <col min="8970" max="8972" width="9.44140625" style="92" customWidth="1"/>
    <col min="8973" max="8973" width="4.6640625" style="92" customWidth="1"/>
    <col min="8974" max="8975" width="3.33203125" style="92" bestFit="1" customWidth="1"/>
    <col min="8976" max="8976" width="3.33203125" style="92" customWidth="1"/>
    <col min="8977" max="8980" width="3.33203125" style="92" bestFit="1" customWidth="1"/>
    <col min="8981" max="8981" width="16.21875" style="92" customWidth="1"/>
    <col min="8982" max="8982" width="27.6640625" style="92" bestFit="1" customWidth="1"/>
    <col min="8983" max="9216" width="9" style="92"/>
    <col min="9217" max="9217" width="5" style="92" customWidth="1"/>
    <col min="9218" max="9218" width="22.6640625" style="92" customWidth="1"/>
    <col min="9219" max="9222" width="10.6640625" style="92" customWidth="1"/>
    <col min="9223" max="9223" width="16.109375" style="92" customWidth="1"/>
    <col min="9224" max="9224" width="13.6640625" style="92" customWidth="1"/>
    <col min="9225" max="9225" width="9" style="92"/>
    <col min="9226" max="9228" width="9.44140625" style="92" customWidth="1"/>
    <col min="9229" max="9229" width="4.6640625" style="92" customWidth="1"/>
    <col min="9230" max="9231" width="3.33203125" style="92" bestFit="1" customWidth="1"/>
    <col min="9232" max="9232" width="3.33203125" style="92" customWidth="1"/>
    <col min="9233" max="9236" width="3.33203125" style="92" bestFit="1" customWidth="1"/>
    <col min="9237" max="9237" width="16.21875" style="92" customWidth="1"/>
    <col min="9238" max="9238" width="27.6640625" style="92" bestFit="1" customWidth="1"/>
    <col min="9239" max="9472" width="9" style="92"/>
    <col min="9473" max="9473" width="5" style="92" customWidth="1"/>
    <col min="9474" max="9474" width="22.6640625" style="92" customWidth="1"/>
    <col min="9475" max="9478" width="10.6640625" style="92" customWidth="1"/>
    <col min="9479" max="9479" width="16.109375" style="92" customWidth="1"/>
    <col min="9480" max="9480" width="13.6640625" style="92" customWidth="1"/>
    <col min="9481" max="9481" width="9" style="92"/>
    <col min="9482" max="9484" width="9.44140625" style="92" customWidth="1"/>
    <col min="9485" max="9485" width="4.6640625" style="92" customWidth="1"/>
    <col min="9486" max="9487" width="3.33203125" style="92" bestFit="1" customWidth="1"/>
    <col min="9488" max="9488" width="3.33203125" style="92" customWidth="1"/>
    <col min="9489" max="9492" width="3.33203125" style="92" bestFit="1" customWidth="1"/>
    <col min="9493" max="9493" width="16.21875" style="92" customWidth="1"/>
    <col min="9494" max="9494" width="27.6640625" style="92" bestFit="1" customWidth="1"/>
    <col min="9495" max="9728" width="9" style="92"/>
    <col min="9729" max="9729" width="5" style="92" customWidth="1"/>
    <col min="9730" max="9730" width="22.6640625" style="92" customWidth="1"/>
    <col min="9731" max="9734" width="10.6640625" style="92" customWidth="1"/>
    <col min="9735" max="9735" width="16.109375" style="92" customWidth="1"/>
    <col min="9736" max="9736" width="13.6640625" style="92" customWidth="1"/>
    <col min="9737" max="9737" width="9" style="92"/>
    <col min="9738" max="9740" width="9.44140625" style="92" customWidth="1"/>
    <col min="9741" max="9741" width="4.6640625" style="92" customWidth="1"/>
    <col min="9742" max="9743" width="3.33203125" style="92" bestFit="1" customWidth="1"/>
    <col min="9744" max="9744" width="3.33203125" style="92" customWidth="1"/>
    <col min="9745" max="9748" width="3.33203125" style="92" bestFit="1" customWidth="1"/>
    <col min="9749" max="9749" width="16.21875" style="92" customWidth="1"/>
    <col min="9750" max="9750" width="27.6640625" style="92" bestFit="1" customWidth="1"/>
    <col min="9751" max="9984" width="9" style="92"/>
    <col min="9985" max="9985" width="5" style="92" customWidth="1"/>
    <col min="9986" max="9986" width="22.6640625" style="92" customWidth="1"/>
    <col min="9987" max="9990" width="10.6640625" style="92" customWidth="1"/>
    <col min="9991" max="9991" width="16.109375" style="92" customWidth="1"/>
    <col min="9992" max="9992" width="13.6640625" style="92" customWidth="1"/>
    <col min="9993" max="9993" width="9" style="92"/>
    <col min="9994" max="9996" width="9.44140625" style="92" customWidth="1"/>
    <col min="9997" max="9997" width="4.6640625" style="92" customWidth="1"/>
    <col min="9998" max="9999" width="3.33203125" style="92" bestFit="1" customWidth="1"/>
    <col min="10000" max="10000" width="3.33203125" style="92" customWidth="1"/>
    <col min="10001" max="10004" width="3.33203125" style="92" bestFit="1" customWidth="1"/>
    <col min="10005" max="10005" width="16.21875" style="92" customWidth="1"/>
    <col min="10006" max="10006" width="27.6640625" style="92" bestFit="1" customWidth="1"/>
    <col min="10007" max="10240" width="9" style="92"/>
    <col min="10241" max="10241" width="5" style="92" customWidth="1"/>
    <col min="10242" max="10242" width="22.6640625" style="92" customWidth="1"/>
    <col min="10243" max="10246" width="10.6640625" style="92" customWidth="1"/>
    <col min="10247" max="10247" width="16.109375" style="92" customWidth="1"/>
    <col min="10248" max="10248" width="13.6640625" style="92" customWidth="1"/>
    <col min="10249" max="10249" width="9" style="92"/>
    <col min="10250" max="10252" width="9.44140625" style="92" customWidth="1"/>
    <col min="10253" max="10253" width="4.6640625" style="92" customWidth="1"/>
    <col min="10254" max="10255" width="3.33203125" style="92" bestFit="1" customWidth="1"/>
    <col min="10256" max="10256" width="3.33203125" style="92" customWidth="1"/>
    <col min="10257" max="10260" width="3.33203125" style="92" bestFit="1" customWidth="1"/>
    <col min="10261" max="10261" width="16.21875" style="92" customWidth="1"/>
    <col min="10262" max="10262" width="27.6640625" style="92" bestFit="1" customWidth="1"/>
    <col min="10263" max="10496" width="9" style="92"/>
    <col min="10497" max="10497" width="5" style="92" customWidth="1"/>
    <col min="10498" max="10498" width="22.6640625" style="92" customWidth="1"/>
    <col min="10499" max="10502" width="10.6640625" style="92" customWidth="1"/>
    <col min="10503" max="10503" width="16.109375" style="92" customWidth="1"/>
    <col min="10504" max="10504" width="13.6640625" style="92" customWidth="1"/>
    <col min="10505" max="10505" width="9" style="92"/>
    <col min="10506" max="10508" width="9.44140625" style="92" customWidth="1"/>
    <col min="10509" max="10509" width="4.6640625" style="92" customWidth="1"/>
    <col min="10510" max="10511" width="3.33203125" style="92" bestFit="1" customWidth="1"/>
    <col min="10512" max="10512" width="3.33203125" style="92" customWidth="1"/>
    <col min="10513" max="10516" width="3.33203125" style="92" bestFit="1" customWidth="1"/>
    <col min="10517" max="10517" width="16.21875" style="92" customWidth="1"/>
    <col min="10518" max="10518" width="27.6640625" style="92" bestFit="1" customWidth="1"/>
    <col min="10519" max="10752" width="9" style="92"/>
    <col min="10753" max="10753" width="5" style="92" customWidth="1"/>
    <col min="10754" max="10754" width="22.6640625" style="92" customWidth="1"/>
    <col min="10755" max="10758" width="10.6640625" style="92" customWidth="1"/>
    <col min="10759" max="10759" width="16.109375" style="92" customWidth="1"/>
    <col min="10760" max="10760" width="13.6640625" style="92" customWidth="1"/>
    <col min="10761" max="10761" width="9" style="92"/>
    <col min="10762" max="10764" width="9.44140625" style="92" customWidth="1"/>
    <col min="10765" max="10765" width="4.6640625" style="92" customWidth="1"/>
    <col min="10766" max="10767" width="3.33203125" style="92" bestFit="1" customWidth="1"/>
    <col min="10768" max="10768" width="3.33203125" style="92" customWidth="1"/>
    <col min="10769" max="10772" width="3.33203125" style="92" bestFit="1" customWidth="1"/>
    <col min="10773" max="10773" width="16.21875" style="92" customWidth="1"/>
    <col min="10774" max="10774" width="27.6640625" style="92" bestFit="1" customWidth="1"/>
    <col min="10775" max="11008" width="9" style="92"/>
    <col min="11009" max="11009" width="5" style="92" customWidth="1"/>
    <col min="11010" max="11010" width="22.6640625" style="92" customWidth="1"/>
    <col min="11011" max="11014" width="10.6640625" style="92" customWidth="1"/>
    <col min="11015" max="11015" width="16.109375" style="92" customWidth="1"/>
    <col min="11016" max="11016" width="13.6640625" style="92" customWidth="1"/>
    <col min="11017" max="11017" width="9" style="92"/>
    <col min="11018" max="11020" width="9.44140625" style="92" customWidth="1"/>
    <col min="11021" max="11021" width="4.6640625" style="92" customWidth="1"/>
    <col min="11022" max="11023" width="3.33203125" style="92" bestFit="1" customWidth="1"/>
    <col min="11024" max="11024" width="3.33203125" style="92" customWidth="1"/>
    <col min="11025" max="11028" width="3.33203125" style="92" bestFit="1" customWidth="1"/>
    <col min="11029" max="11029" width="16.21875" style="92" customWidth="1"/>
    <col min="11030" max="11030" width="27.6640625" style="92" bestFit="1" customWidth="1"/>
    <col min="11031" max="11264" width="9" style="92"/>
    <col min="11265" max="11265" width="5" style="92" customWidth="1"/>
    <col min="11266" max="11266" width="22.6640625" style="92" customWidth="1"/>
    <col min="11267" max="11270" width="10.6640625" style="92" customWidth="1"/>
    <col min="11271" max="11271" width="16.109375" style="92" customWidth="1"/>
    <col min="11272" max="11272" width="13.6640625" style="92" customWidth="1"/>
    <col min="11273" max="11273" width="9" style="92"/>
    <col min="11274" max="11276" width="9.44140625" style="92" customWidth="1"/>
    <col min="11277" max="11277" width="4.6640625" style="92" customWidth="1"/>
    <col min="11278" max="11279" width="3.33203125" style="92" bestFit="1" customWidth="1"/>
    <col min="11280" max="11280" width="3.33203125" style="92" customWidth="1"/>
    <col min="11281" max="11284" width="3.33203125" style="92" bestFit="1" customWidth="1"/>
    <col min="11285" max="11285" width="16.21875" style="92" customWidth="1"/>
    <col min="11286" max="11286" width="27.6640625" style="92" bestFit="1" customWidth="1"/>
    <col min="11287" max="11520" width="9" style="92"/>
    <col min="11521" max="11521" width="5" style="92" customWidth="1"/>
    <col min="11522" max="11522" width="22.6640625" style="92" customWidth="1"/>
    <col min="11523" max="11526" width="10.6640625" style="92" customWidth="1"/>
    <col min="11527" max="11527" width="16.109375" style="92" customWidth="1"/>
    <col min="11528" max="11528" width="13.6640625" style="92" customWidth="1"/>
    <col min="11529" max="11529" width="9" style="92"/>
    <col min="11530" max="11532" width="9.44140625" style="92" customWidth="1"/>
    <col min="11533" max="11533" width="4.6640625" style="92" customWidth="1"/>
    <col min="11534" max="11535" width="3.33203125" style="92" bestFit="1" customWidth="1"/>
    <col min="11536" max="11536" width="3.33203125" style="92" customWidth="1"/>
    <col min="11537" max="11540" width="3.33203125" style="92" bestFit="1" customWidth="1"/>
    <col min="11541" max="11541" width="16.21875" style="92" customWidth="1"/>
    <col min="11542" max="11542" width="27.6640625" style="92" bestFit="1" customWidth="1"/>
    <col min="11543" max="11776" width="9" style="92"/>
    <col min="11777" max="11777" width="5" style="92" customWidth="1"/>
    <col min="11778" max="11778" width="22.6640625" style="92" customWidth="1"/>
    <col min="11779" max="11782" width="10.6640625" style="92" customWidth="1"/>
    <col min="11783" max="11783" width="16.109375" style="92" customWidth="1"/>
    <col min="11784" max="11784" width="13.6640625" style="92" customWidth="1"/>
    <col min="11785" max="11785" width="9" style="92"/>
    <col min="11786" max="11788" width="9.44140625" style="92" customWidth="1"/>
    <col min="11789" max="11789" width="4.6640625" style="92" customWidth="1"/>
    <col min="11790" max="11791" width="3.33203125" style="92" bestFit="1" customWidth="1"/>
    <col min="11792" max="11792" width="3.33203125" style="92" customWidth="1"/>
    <col min="11793" max="11796" width="3.33203125" style="92" bestFit="1" customWidth="1"/>
    <col min="11797" max="11797" width="16.21875" style="92" customWidth="1"/>
    <col min="11798" max="11798" width="27.6640625" style="92" bestFit="1" customWidth="1"/>
    <col min="11799" max="12032" width="9" style="92"/>
    <col min="12033" max="12033" width="5" style="92" customWidth="1"/>
    <col min="12034" max="12034" width="22.6640625" style="92" customWidth="1"/>
    <col min="12035" max="12038" width="10.6640625" style="92" customWidth="1"/>
    <col min="12039" max="12039" width="16.109375" style="92" customWidth="1"/>
    <col min="12040" max="12040" width="13.6640625" style="92" customWidth="1"/>
    <col min="12041" max="12041" width="9" style="92"/>
    <col min="12042" max="12044" width="9.44140625" style="92" customWidth="1"/>
    <col min="12045" max="12045" width="4.6640625" style="92" customWidth="1"/>
    <col min="12046" max="12047" width="3.33203125" style="92" bestFit="1" customWidth="1"/>
    <col min="12048" max="12048" width="3.33203125" style="92" customWidth="1"/>
    <col min="12049" max="12052" width="3.33203125" style="92" bestFit="1" customWidth="1"/>
    <col min="12053" max="12053" width="16.21875" style="92" customWidth="1"/>
    <col min="12054" max="12054" width="27.6640625" style="92" bestFit="1" customWidth="1"/>
    <col min="12055" max="12288" width="9" style="92"/>
    <col min="12289" max="12289" width="5" style="92" customWidth="1"/>
    <col min="12290" max="12290" width="22.6640625" style="92" customWidth="1"/>
    <col min="12291" max="12294" width="10.6640625" style="92" customWidth="1"/>
    <col min="12295" max="12295" width="16.109375" style="92" customWidth="1"/>
    <col min="12296" max="12296" width="13.6640625" style="92" customWidth="1"/>
    <col min="12297" max="12297" width="9" style="92"/>
    <col min="12298" max="12300" width="9.44140625" style="92" customWidth="1"/>
    <col min="12301" max="12301" width="4.6640625" style="92" customWidth="1"/>
    <col min="12302" max="12303" width="3.33203125" style="92" bestFit="1" customWidth="1"/>
    <col min="12304" max="12304" width="3.33203125" style="92" customWidth="1"/>
    <col min="12305" max="12308" width="3.33203125" style="92" bestFit="1" customWidth="1"/>
    <col min="12309" max="12309" width="16.21875" style="92" customWidth="1"/>
    <col min="12310" max="12310" width="27.6640625" style="92" bestFit="1" customWidth="1"/>
    <col min="12311" max="12544" width="9" style="92"/>
    <col min="12545" max="12545" width="5" style="92" customWidth="1"/>
    <col min="12546" max="12546" width="22.6640625" style="92" customWidth="1"/>
    <col min="12547" max="12550" width="10.6640625" style="92" customWidth="1"/>
    <col min="12551" max="12551" width="16.109375" style="92" customWidth="1"/>
    <col min="12552" max="12552" width="13.6640625" style="92" customWidth="1"/>
    <col min="12553" max="12553" width="9" style="92"/>
    <col min="12554" max="12556" width="9.44140625" style="92" customWidth="1"/>
    <col min="12557" max="12557" width="4.6640625" style="92" customWidth="1"/>
    <col min="12558" max="12559" width="3.33203125" style="92" bestFit="1" customWidth="1"/>
    <col min="12560" max="12560" width="3.33203125" style="92" customWidth="1"/>
    <col min="12561" max="12564" width="3.33203125" style="92" bestFit="1" customWidth="1"/>
    <col min="12565" max="12565" width="16.21875" style="92" customWidth="1"/>
    <col min="12566" max="12566" width="27.6640625" style="92" bestFit="1" customWidth="1"/>
    <col min="12567" max="12800" width="9" style="92"/>
    <col min="12801" max="12801" width="5" style="92" customWidth="1"/>
    <col min="12802" max="12802" width="22.6640625" style="92" customWidth="1"/>
    <col min="12803" max="12806" width="10.6640625" style="92" customWidth="1"/>
    <col min="12807" max="12807" width="16.109375" style="92" customWidth="1"/>
    <col min="12808" max="12808" width="13.6640625" style="92" customWidth="1"/>
    <col min="12809" max="12809" width="9" style="92"/>
    <col min="12810" max="12812" width="9.44140625" style="92" customWidth="1"/>
    <col min="12813" max="12813" width="4.6640625" style="92" customWidth="1"/>
    <col min="12814" max="12815" width="3.33203125" style="92" bestFit="1" customWidth="1"/>
    <col min="12816" max="12816" width="3.33203125" style="92" customWidth="1"/>
    <col min="12817" max="12820" width="3.33203125" style="92" bestFit="1" customWidth="1"/>
    <col min="12821" max="12821" width="16.21875" style="92" customWidth="1"/>
    <col min="12822" max="12822" width="27.6640625" style="92" bestFit="1" customWidth="1"/>
    <col min="12823" max="13056" width="9" style="92"/>
    <col min="13057" max="13057" width="5" style="92" customWidth="1"/>
    <col min="13058" max="13058" width="22.6640625" style="92" customWidth="1"/>
    <col min="13059" max="13062" width="10.6640625" style="92" customWidth="1"/>
    <col min="13063" max="13063" width="16.109375" style="92" customWidth="1"/>
    <col min="13064" max="13064" width="13.6640625" style="92" customWidth="1"/>
    <col min="13065" max="13065" width="9" style="92"/>
    <col min="13066" max="13068" width="9.44140625" style="92" customWidth="1"/>
    <col min="13069" max="13069" width="4.6640625" style="92" customWidth="1"/>
    <col min="13070" max="13071" width="3.33203125" style="92" bestFit="1" customWidth="1"/>
    <col min="13072" max="13072" width="3.33203125" style="92" customWidth="1"/>
    <col min="13073" max="13076" width="3.33203125" style="92" bestFit="1" customWidth="1"/>
    <col min="13077" max="13077" width="16.21875" style="92" customWidth="1"/>
    <col min="13078" max="13078" width="27.6640625" style="92" bestFit="1" customWidth="1"/>
    <col min="13079" max="13312" width="9" style="92"/>
    <col min="13313" max="13313" width="5" style="92" customWidth="1"/>
    <col min="13314" max="13314" width="22.6640625" style="92" customWidth="1"/>
    <col min="13315" max="13318" width="10.6640625" style="92" customWidth="1"/>
    <col min="13319" max="13319" width="16.109375" style="92" customWidth="1"/>
    <col min="13320" max="13320" width="13.6640625" style="92" customWidth="1"/>
    <col min="13321" max="13321" width="9" style="92"/>
    <col min="13322" max="13324" width="9.44140625" style="92" customWidth="1"/>
    <col min="13325" max="13325" width="4.6640625" style="92" customWidth="1"/>
    <col min="13326" max="13327" width="3.33203125" style="92" bestFit="1" customWidth="1"/>
    <col min="13328" max="13328" width="3.33203125" style="92" customWidth="1"/>
    <col min="13329" max="13332" width="3.33203125" style="92" bestFit="1" customWidth="1"/>
    <col min="13333" max="13333" width="16.21875" style="92" customWidth="1"/>
    <col min="13334" max="13334" width="27.6640625" style="92" bestFit="1" customWidth="1"/>
    <col min="13335" max="13568" width="9" style="92"/>
    <col min="13569" max="13569" width="5" style="92" customWidth="1"/>
    <col min="13570" max="13570" width="22.6640625" style="92" customWidth="1"/>
    <col min="13571" max="13574" width="10.6640625" style="92" customWidth="1"/>
    <col min="13575" max="13575" width="16.109375" style="92" customWidth="1"/>
    <col min="13576" max="13576" width="13.6640625" style="92" customWidth="1"/>
    <col min="13577" max="13577" width="9" style="92"/>
    <col min="13578" max="13580" width="9.44140625" style="92" customWidth="1"/>
    <col min="13581" max="13581" width="4.6640625" style="92" customWidth="1"/>
    <col min="13582" max="13583" width="3.33203125" style="92" bestFit="1" customWidth="1"/>
    <col min="13584" max="13584" width="3.33203125" style="92" customWidth="1"/>
    <col min="13585" max="13588" width="3.33203125" style="92" bestFit="1" customWidth="1"/>
    <col min="13589" max="13589" width="16.21875" style="92" customWidth="1"/>
    <col min="13590" max="13590" width="27.6640625" style="92" bestFit="1" customWidth="1"/>
    <col min="13591" max="13824" width="9" style="92"/>
    <col min="13825" max="13825" width="5" style="92" customWidth="1"/>
    <col min="13826" max="13826" width="22.6640625" style="92" customWidth="1"/>
    <col min="13827" max="13830" width="10.6640625" style="92" customWidth="1"/>
    <col min="13831" max="13831" width="16.109375" style="92" customWidth="1"/>
    <col min="13832" max="13832" width="13.6640625" style="92" customWidth="1"/>
    <col min="13833" max="13833" width="9" style="92"/>
    <col min="13834" max="13836" width="9.44140625" style="92" customWidth="1"/>
    <col min="13837" max="13837" width="4.6640625" style="92" customWidth="1"/>
    <col min="13838" max="13839" width="3.33203125" style="92" bestFit="1" customWidth="1"/>
    <col min="13840" max="13840" width="3.33203125" style="92" customWidth="1"/>
    <col min="13841" max="13844" width="3.33203125" style="92" bestFit="1" customWidth="1"/>
    <col min="13845" max="13845" width="16.21875" style="92" customWidth="1"/>
    <col min="13846" max="13846" width="27.6640625" style="92" bestFit="1" customWidth="1"/>
    <col min="13847" max="14080" width="9" style="92"/>
    <col min="14081" max="14081" width="5" style="92" customWidth="1"/>
    <col min="14082" max="14082" width="22.6640625" style="92" customWidth="1"/>
    <col min="14083" max="14086" width="10.6640625" style="92" customWidth="1"/>
    <col min="14087" max="14087" width="16.109375" style="92" customWidth="1"/>
    <col min="14088" max="14088" width="13.6640625" style="92" customWidth="1"/>
    <col min="14089" max="14089" width="9" style="92"/>
    <col min="14090" max="14092" width="9.44140625" style="92" customWidth="1"/>
    <col min="14093" max="14093" width="4.6640625" style="92" customWidth="1"/>
    <col min="14094" max="14095" width="3.33203125" style="92" bestFit="1" customWidth="1"/>
    <col min="14096" max="14096" width="3.33203125" style="92" customWidth="1"/>
    <col min="14097" max="14100" width="3.33203125" style="92" bestFit="1" customWidth="1"/>
    <col min="14101" max="14101" width="16.21875" style="92" customWidth="1"/>
    <col min="14102" max="14102" width="27.6640625" style="92" bestFit="1" customWidth="1"/>
    <col min="14103" max="14336" width="9" style="92"/>
    <col min="14337" max="14337" width="5" style="92" customWidth="1"/>
    <col min="14338" max="14338" width="22.6640625" style="92" customWidth="1"/>
    <col min="14339" max="14342" width="10.6640625" style="92" customWidth="1"/>
    <col min="14343" max="14343" width="16.109375" style="92" customWidth="1"/>
    <col min="14344" max="14344" width="13.6640625" style="92" customWidth="1"/>
    <col min="14345" max="14345" width="9" style="92"/>
    <col min="14346" max="14348" width="9.44140625" style="92" customWidth="1"/>
    <col min="14349" max="14349" width="4.6640625" style="92" customWidth="1"/>
    <col min="14350" max="14351" width="3.33203125" style="92" bestFit="1" customWidth="1"/>
    <col min="14352" max="14352" width="3.33203125" style="92" customWidth="1"/>
    <col min="14353" max="14356" width="3.33203125" style="92" bestFit="1" customWidth="1"/>
    <col min="14357" max="14357" width="16.21875" style="92" customWidth="1"/>
    <col min="14358" max="14358" width="27.6640625" style="92" bestFit="1" customWidth="1"/>
    <col min="14359" max="14592" width="9" style="92"/>
    <col min="14593" max="14593" width="5" style="92" customWidth="1"/>
    <col min="14594" max="14594" width="22.6640625" style="92" customWidth="1"/>
    <col min="14595" max="14598" width="10.6640625" style="92" customWidth="1"/>
    <col min="14599" max="14599" width="16.109375" style="92" customWidth="1"/>
    <col min="14600" max="14600" width="13.6640625" style="92" customWidth="1"/>
    <col min="14601" max="14601" width="9" style="92"/>
    <col min="14602" max="14604" width="9.44140625" style="92" customWidth="1"/>
    <col min="14605" max="14605" width="4.6640625" style="92" customWidth="1"/>
    <col min="14606" max="14607" width="3.33203125" style="92" bestFit="1" customWidth="1"/>
    <col min="14608" max="14608" width="3.33203125" style="92" customWidth="1"/>
    <col min="14609" max="14612" width="3.33203125" style="92" bestFit="1" customWidth="1"/>
    <col min="14613" max="14613" width="16.21875" style="92" customWidth="1"/>
    <col min="14614" max="14614" width="27.6640625" style="92" bestFit="1" customWidth="1"/>
    <col min="14615" max="14848" width="9" style="92"/>
    <col min="14849" max="14849" width="5" style="92" customWidth="1"/>
    <col min="14850" max="14850" width="22.6640625" style="92" customWidth="1"/>
    <col min="14851" max="14854" width="10.6640625" style="92" customWidth="1"/>
    <col min="14855" max="14855" width="16.109375" style="92" customWidth="1"/>
    <col min="14856" max="14856" width="13.6640625" style="92" customWidth="1"/>
    <col min="14857" max="14857" width="9" style="92"/>
    <col min="14858" max="14860" width="9.44140625" style="92" customWidth="1"/>
    <col min="14861" max="14861" width="4.6640625" style="92" customWidth="1"/>
    <col min="14862" max="14863" width="3.33203125" style="92" bestFit="1" customWidth="1"/>
    <col min="14864" max="14864" width="3.33203125" style="92" customWidth="1"/>
    <col min="14865" max="14868" width="3.33203125" style="92" bestFit="1" customWidth="1"/>
    <col min="14869" max="14869" width="16.21875" style="92" customWidth="1"/>
    <col min="14870" max="14870" width="27.6640625" style="92" bestFit="1" customWidth="1"/>
    <col min="14871" max="15104" width="9" style="92"/>
    <col min="15105" max="15105" width="5" style="92" customWidth="1"/>
    <col min="15106" max="15106" width="22.6640625" style="92" customWidth="1"/>
    <col min="15107" max="15110" width="10.6640625" style="92" customWidth="1"/>
    <col min="15111" max="15111" width="16.109375" style="92" customWidth="1"/>
    <col min="15112" max="15112" width="13.6640625" style="92" customWidth="1"/>
    <col min="15113" max="15113" width="9" style="92"/>
    <col min="15114" max="15116" width="9.44140625" style="92" customWidth="1"/>
    <col min="15117" max="15117" width="4.6640625" style="92" customWidth="1"/>
    <col min="15118" max="15119" width="3.33203125" style="92" bestFit="1" customWidth="1"/>
    <col min="15120" max="15120" width="3.33203125" style="92" customWidth="1"/>
    <col min="15121" max="15124" width="3.33203125" style="92" bestFit="1" customWidth="1"/>
    <col min="15125" max="15125" width="16.21875" style="92" customWidth="1"/>
    <col min="15126" max="15126" width="27.6640625" style="92" bestFit="1" customWidth="1"/>
    <col min="15127" max="15360" width="9" style="92"/>
    <col min="15361" max="15361" width="5" style="92" customWidth="1"/>
    <col min="15362" max="15362" width="22.6640625" style="92" customWidth="1"/>
    <col min="15363" max="15366" width="10.6640625" style="92" customWidth="1"/>
    <col min="15367" max="15367" width="16.109375" style="92" customWidth="1"/>
    <col min="15368" max="15368" width="13.6640625" style="92" customWidth="1"/>
    <col min="15369" max="15369" width="9" style="92"/>
    <col min="15370" max="15372" width="9.44140625" style="92" customWidth="1"/>
    <col min="15373" max="15373" width="4.6640625" style="92" customWidth="1"/>
    <col min="15374" max="15375" width="3.33203125" style="92" bestFit="1" customWidth="1"/>
    <col min="15376" max="15376" width="3.33203125" style="92" customWidth="1"/>
    <col min="15377" max="15380" width="3.33203125" style="92" bestFit="1" customWidth="1"/>
    <col min="15381" max="15381" width="16.21875" style="92" customWidth="1"/>
    <col min="15382" max="15382" width="27.6640625" style="92" bestFit="1" customWidth="1"/>
    <col min="15383" max="15616" width="9" style="92"/>
    <col min="15617" max="15617" width="5" style="92" customWidth="1"/>
    <col min="15618" max="15618" width="22.6640625" style="92" customWidth="1"/>
    <col min="15619" max="15622" width="10.6640625" style="92" customWidth="1"/>
    <col min="15623" max="15623" width="16.109375" style="92" customWidth="1"/>
    <col min="15624" max="15624" width="13.6640625" style="92" customWidth="1"/>
    <col min="15625" max="15625" width="9" style="92"/>
    <col min="15626" max="15628" width="9.44140625" style="92" customWidth="1"/>
    <col min="15629" max="15629" width="4.6640625" style="92" customWidth="1"/>
    <col min="15630" max="15631" width="3.33203125" style="92" bestFit="1" customWidth="1"/>
    <col min="15632" max="15632" width="3.33203125" style="92" customWidth="1"/>
    <col min="15633" max="15636" width="3.33203125" style="92" bestFit="1" customWidth="1"/>
    <col min="15637" max="15637" width="16.21875" style="92" customWidth="1"/>
    <col min="15638" max="15638" width="27.6640625" style="92" bestFit="1" customWidth="1"/>
    <col min="15639" max="15872" width="9" style="92"/>
    <col min="15873" max="15873" width="5" style="92" customWidth="1"/>
    <col min="15874" max="15874" width="22.6640625" style="92" customWidth="1"/>
    <col min="15875" max="15878" width="10.6640625" style="92" customWidth="1"/>
    <col min="15879" max="15879" width="16.109375" style="92" customWidth="1"/>
    <col min="15880" max="15880" width="13.6640625" style="92" customWidth="1"/>
    <col min="15881" max="15881" width="9" style="92"/>
    <col min="15882" max="15884" width="9.44140625" style="92" customWidth="1"/>
    <col min="15885" max="15885" width="4.6640625" style="92" customWidth="1"/>
    <col min="15886" max="15887" width="3.33203125" style="92" bestFit="1" customWidth="1"/>
    <col min="15888" max="15888" width="3.33203125" style="92" customWidth="1"/>
    <col min="15889" max="15892" width="3.33203125" style="92" bestFit="1" customWidth="1"/>
    <col min="15893" max="15893" width="16.21875" style="92" customWidth="1"/>
    <col min="15894" max="15894" width="27.6640625" style="92" bestFit="1" customWidth="1"/>
    <col min="15895" max="16128" width="9" style="92"/>
    <col min="16129" max="16129" width="5" style="92" customWidth="1"/>
    <col min="16130" max="16130" width="22.6640625" style="92" customWidth="1"/>
    <col min="16131" max="16134" width="10.6640625" style="92" customWidth="1"/>
    <col min="16135" max="16135" width="16.109375" style="92" customWidth="1"/>
    <col min="16136" max="16136" width="13.6640625" style="92" customWidth="1"/>
    <col min="16137" max="16137" width="9" style="92"/>
    <col min="16138" max="16140" width="9.44140625" style="92" customWidth="1"/>
    <col min="16141" max="16141" width="4.6640625" style="92" customWidth="1"/>
    <col min="16142" max="16143" width="3.33203125" style="92" bestFit="1" customWidth="1"/>
    <col min="16144" max="16144" width="3.33203125" style="92" customWidth="1"/>
    <col min="16145" max="16148" width="3.33203125" style="92" bestFit="1" customWidth="1"/>
    <col min="16149" max="16149" width="16.21875" style="92" customWidth="1"/>
    <col min="16150" max="16150" width="27.6640625" style="92" bestFit="1" customWidth="1"/>
    <col min="16151" max="16384" width="9" style="92"/>
  </cols>
  <sheetData>
    <row r="1" spans="1:25" ht="6.75" customHeight="1">
      <c r="C1" s="93"/>
      <c r="D1" s="93"/>
      <c r="E1" s="93"/>
      <c r="F1" s="93"/>
      <c r="G1" s="93"/>
      <c r="H1" s="93"/>
      <c r="I1" s="93"/>
      <c r="J1" s="93"/>
      <c r="K1" s="93"/>
      <c r="L1" s="93"/>
      <c r="M1" s="93"/>
      <c r="N1" s="93"/>
      <c r="O1" s="93"/>
      <c r="P1" s="93"/>
      <c r="Q1" s="93"/>
      <c r="R1" s="93"/>
      <c r="S1" s="93"/>
      <c r="T1" s="93"/>
      <c r="U1" s="93"/>
      <c r="V1" s="93"/>
      <c r="W1" s="93"/>
      <c r="X1" s="93"/>
      <c r="Y1" s="93"/>
    </row>
    <row r="2" spans="1:25" ht="13.8" thickBot="1">
      <c r="A2" s="94" t="s">
        <v>2446</v>
      </c>
      <c r="C2" s="93"/>
      <c r="D2" s="93"/>
      <c r="E2" s="93"/>
      <c r="F2" s="93"/>
      <c r="G2" s="93"/>
      <c r="H2" s="93"/>
      <c r="I2" s="93"/>
      <c r="J2" s="93"/>
      <c r="K2" s="93"/>
      <c r="L2" s="93"/>
      <c r="M2" s="93"/>
      <c r="N2" s="93" t="s">
        <v>537</v>
      </c>
      <c r="O2" s="93"/>
      <c r="P2" s="93"/>
      <c r="Q2" s="93"/>
      <c r="R2" s="93"/>
      <c r="S2" s="93"/>
      <c r="T2" s="93"/>
      <c r="U2" s="93"/>
      <c r="V2" s="93"/>
      <c r="W2" s="93"/>
      <c r="X2" s="93"/>
      <c r="Y2" s="93"/>
    </row>
    <row r="3" spans="1:25" ht="13.8" thickBot="1">
      <c r="A3" s="565" t="s">
        <v>538</v>
      </c>
      <c r="B3" s="566" t="s">
        <v>539</v>
      </c>
      <c r="C3" s="576" t="s">
        <v>540</v>
      </c>
      <c r="D3" s="577"/>
      <c r="E3" s="577"/>
      <c r="F3" s="577"/>
      <c r="G3" s="577"/>
      <c r="H3" s="578"/>
      <c r="I3" s="93"/>
      <c r="J3" s="93"/>
      <c r="K3" s="93"/>
      <c r="L3" s="93"/>
      <c r="M3" s="93"/>
      <c r="N3" s="95" t="s">
        <v>541</v>
      </c>
      <c r="O3" s="564" t="s">
        <v>542</v>
      </c>
      <c r="P3" s="564" t="s">
        <v>543</v>
      </c>
      <c r="Q3" s="564" t="s">
        <v>544</v>
      </c>
      <c r="R3" s="564" t="s">
        <v>11</v>
      </c>
      <c r="S3" s="564" t="s">
        <v>545</v>
      </c>
      <c r="T3" s="564" t="s">
        <v>546</v>
      </c>
      <c r="U3" s="93"/>
      <c r="V3" s="93"/>
      <c r="W3" s="93"/>
      <c r="X3" s="93"/>
      <c r="Y3" s="93"/>
    </row>
    <row r="4" spans="1:25" ht="26.25" customHeight="1">
      <c r="A4" s="565"/>
      <c r="B4" s="566"/>
      <c r="C4" s="568" t="s">
        <v>547</v>
      </c>
      <c r="D4" s="570" t="s">
        <v>548</v>
      </c>
      <c r="E4" s="572" t="s">
        <v>549</v>
      </c>
      <c r="F4" s="572" t="s">
        <v>550</v>
      </c>
      <c r="G4" s="572" t="s">
        <v>551</v>
      </c>
      <c r="H4" s="574" t="s">
        <v>552</v>
      </c>
      <c r="I4" s="93"/>
      <c r="J4" s="93"/>
      <c r="K4" s="93"/>
      <c r="L4" s="93"/>
      <c r="M4" s="93"/>
      <c r="N4" s="95" t="s">
        <v>553</v>
      </c>
      <c r="O4" s="564"/>
      <c r="P4" s="564"/>
      <c r="Q4" s="564"/>
      <c r="R4" s="564"/>
      <c r="S4" s="564"/>
      <c r="T4" s="564"/>
      <c r="U4" s="93"/>
      <c r="V4" s="93"/>
      <c r="W4" s="93"/>
      <c r="X4" s="93"/>
      <c r="Y4" s="93"/>
    </row>
    <row r="5" spans="1:25" ht="29.25" customHeight="1">
      <c r="A5" s="565"/>
      <c r="B5" s="566"/>
      <c r="C5" s="569"/>
      <c r="D5" s="571"/>
      <c r="E5" s="573"/>
      <c r="F5" s="573"/>
      <c r="G5" s="573"/>
      <c r="H5" s="575"/>
      <c r="I5" s="93"/>
      <c r="J5" s="93"/>
      <c r="K5" s="93"/>
      <c r="L5" s="93"/>
      <c r="M5" s="93"/>
      <c r="N5" s="95" t="s">
        <v>554</v>
      </c>
      <c r="O5" s="564"/>
      <c r="P5" s="564"/>
      <c r="Q5" s="564"/>
      <c r="R5" s="564"/>
      <c r="S5" s="564"/>
      <c r="T5" s="564"/>
      <c r="U5" s="93"/>
      <c r="V5" s="93"/>
      <c r="W5" s="93"/>
      <c r="X5" s="93"/>
      <c r="Y5" s="93"/>
    </row>
    <row r="6" spans="1:25" ht="18.75" customHeight="1">
      <c r="A6" s="95">
        <v>1</v>
      </c>
      <c r="B6" s="96" t="s">
        <v>167</v>
      </c>
      <c r="C6" s="545" t="str">
        <f>IF(OR(F6="○",G6="○",H6="○"),"○","")</f>
        <v/>
      </c>
      <c r="D6" s="559"/>
      <c r="E6" s="559"/>
      <c r="F6" s="560"/>
      <c r="G6" s="559"/>
      <c r="H6" s="561"/>
      <c r="I6" s="93"/>
      <c r="J6" s="93"/>
      <c r="K6" s="93"/>
      <c r="L6" s="93"/>
      <c r="M6" s="93"/>
      <c r="N6" s="98" t="s">
        <v>556</v>
      </c>
      <c r="O6" s="99" t="str">
        <f t="shared" ref="O6:O17" si="0">IF(C6="○",$N6,"－")</f>
        <v>－</v>
      </c>
      <c r="P6" s="99" t="str">
        <f>IF(D6&lt;&gt;"　",$N6,"－")</f>
        <v>塩</v>
      </c>
      <c r="Q6" s="99" t="str">
        <f t="shared" ref="Q6:T17" si="1">IF(E6="○",$N6,"－")</f>
        <v>－</v>
      </c>
      <c r="R6" s="99" t="str">
        <f t="shared" si="1"/>
        <v>－</v>
      </c>
      <c r="S6" s="99" t="str">
        <f t="shared" si="1"/>
        <v>－</v>
      </c>
      <c r="T6" s="100" t="str">
        <f t="shared" si="1"/>
        <v>－</v>
      </c>
      <c r="U6" s="101" t="s">
        <v>557</v>
      </c>
      <c r="V6" s="102" t="str">
        <f>CONCATENATE(O6,O7,O8,O9,O10,O11,O12,O13,O14,O15,O16,O17)</f>
        <v>－－－－－－－－－－－－</v>
      </c>
      <c r="W6" s="93"/>
      <c r="X6" s="93"/>
      <c r="Y6" s="93"/>
    </row>
    <row r="7" spans="1:25" ht="18.75" customHeight="1">
      <c r="A7" s="95">
        <v>2</v>
      </c>
      <c r="B7" s="96" t="s">
        <v>171</v>
      </c>
      <c r="C7" s="545" t="str">
        <f t="shared" ref="C7:C17" si="2">IF(OR(F7="○",G7="○",H7="○"),"○","")</f>
        <v/>
      </c>
      <c r="D7" s="559" t="s">
        <v>555</v>
      </c>
      <c r="E7" s="559"/>
      <c r="F7" s="560"/>
      <c r="G7" s="559"/>
      <c r="H7" s="561"/>
      <c r="I7" s="93"/>
      <c r="J7" s="93"/>
      <c r="K7" s="93"/>
      <c r="L7" s="93"/>
      <c r="M7" s="93"/>
      <c r="N7" s="103" t="s">
        <v>558</v>
      </c>
      <c r="O7" s="104" t="str">
        <f t="shared" si="0"/>
        <v>－</v>
      </c>
      <c r="P7" s="104" t="str">
        <f>IF(D7&lt;&gt;"　",$N7,"－")</f>
        <v>－</v>
      </c>
      <c r="Q7" s="104" t="str">
        <f t="shared" si="1"/>
        <v>－</v>
      </c>
      <c r="R7" s="104" t="str">
        <f t="shared" si="1"/>
        <v>－</v>
      </c>
      <c r="S7" s="104" t="str">
        <f t="shared" si="1"/>
        <v>－</v>
      </c>
      <c r="T7" s="105" t="str">
        <f t="shared" si="1"/>
        <v>－</v>
      </c>
      <c r="U7" s="106" t="s">
        <v>559</v>
      </c>
      <c r="V7" s="107" t="str">
        <f>CONCATENATE(P4,P5,P6,P7,P8,P9,P10,P11,P12,P13,P14)</f>
        <v>塩－松－－－－－－</v>
      </c>
      <c r="W7" s="93"/>
      <c r="X7" s="93"/>
      <c r="Y7" s="93"/>
    </row>
    <row r="8" spans="1:25" ht="18.75" customHeight="1">
      <c r="A8" s="95">
        <v>3</v>
      </c>
      <c r="B8" s="96" t="s">
        <v>560</v>
      </c>
      <c r="C8" s="545" t="str">
        <f t="shared" si="2"/>
        <v/>
      </c>
      <c r="D8" s="97"/>
      <c r="E8" s="97"/>
      <c r="F8" s="519"/>
      <c r="G8" s="97" t="s">
        <v>555</v>
      </c>
      <c r="H8" s="520"/>
      <c r="I8" s="93"/>
      <c r="J8" s="93"/>
      <c r="K8" s="93"/>
      <c r="L8" s="93"/>
      <c r="M8" s="93"/>
      <c r="N8" s="103" t="s">
        <v>561</v>
      </c>
      <c r="O8" s="104" t="str">
        <f t="shared" si="0"/>
        <v>－</v>
      </c>
      <c r="P8" s="104" t="str">
        <f t="shared" ref="P8:P14" si="3">IF(D8&lt;&gt;"　",$N8,"－")</f>
        <v>松</v>
      </c>
      <c r="Q8" s="104" t="str">
        <f t="shared" si="1"/>
        <v>－</v>
      </c>
      <c r="R8" s="104" t="str">
        <f t="shared" si="1"/>
        <v>－</v>
      </c>
      <c r="S8" s="104" t="str">
        <f t="shared" si="1"/>
        <v>－</v>
      </c>
      <c r="T8" s="105" t="str">
        <f t="shared" si="1"/>
        <v>－</v>
      </c>
      <c r="U8" s="106" t="s">
        <v>562</v>
      </c>
      <c r="V8" s="107" t="str">
        <f>CONCATENATE(Q6,Q7,Q8,Q9,Q10,Q11,Q12,Q13,Q14)</f>
        <v>－－－－－－－－－</v>
      </c>
      <c r="W8" s="93"/>
      <c r="X8" s="93"/>
      <c r="Y8" s="93"/>
    </row>
    <row r="9" spans="1:25" ht="18.75" customHeight="1">
      <c r="A9" s="95">
        <v>4</v>
      </c>
      <c r="B9" s="96" t="s">
        <v>563</v>
      </c>
      <c r="C9" s="545" t="str">
        <f t="shared" si="2"/>
        <v/>
      </c>
      <c r="D9" s="559" t="s">
        <v>555</v>
      </c>
      <c r="E9" s="559"/>
      <c r="F9" s="560"/>
      <c r="G9" s="559"/>
      <c r="H9" s="561"/>
      <c r="I9" s="93"/>
      <c r="J9" s="93"/>
      <c r="K9" s="93"/>
      <c r="L9" s="93"/>
      <c r="M9" s="93"/>
      <c r="N9" s="103" t="s">
        <v>564</v>
      </c>
      <c r="O9" s="104" t="str">
        <f t="shared" si="0"/>
        <v>－</v>
      </c>
      <c r="P9" s="104" t="str">
        <f t="shared" si="3"/>
        <v>－</v>
      </c>
      <c r="Q9" s="104" t="str">
        <f t="shared" si="1"/>
        <v>－</v>
      </c>
      <c r="R9" s="104" t="str">
        <f t="shared" si="1"/>
        <v>－</v>
      </c>
      <c r="S9" s="104" t="str">
        <f t="shared" si="1"/>
        <v>－</v>
      </c>
      <c r="T9" s="105" t="str">
        <f t="shared" si="1"/>
        <v>－</v>
      </c>
      <c r="U9" s="106" t="s">
        <v>565</v>
      </c>
      <c r="V9" s="107" t="str">
        <f>CONCATENATE(R6,R7,R8,R9,R10,R11,R12,R13,R14,R15,R16,R17)</f>
        <v>－－－－－－－－－－－－</v>
      </c>
      <c r="W9" s="93"/>
      <c r="X9" s="93"/>
      <c r="Y9" s="93"/>
    </row>
    <row r="10" spans="1:25" ht="18.75" customHeight="1">
      <c r="A10" s="95">
        <v>5</v>
      </c>
      <c r="B10" s="96" t="s">
        <v>180</v>
      </c>
      <c r="C10" s="545" t="str">
        <f t="shared" si="2"/>
        <v/>
      </c>
      <c r="D10" s="559" t="s">
        <v>555</v>
      </c>
      <c r="E10" s="559"/>
      <c r="F10" s="560"/>
      <c r="G10" s="559"/>
      <c r="H10" s="561"/>
      <c r="I10" s="93"/>
      <c r="J10" s="93"/>
      <c r="K10" s="93"/>
      <c r="L10" s="93"/>
      <c r="M10" s="93"/>
      <c r="N10" s="103" t="s">
        <v>566</v>
      </c>
      <c r="O10" s="104" t="str">
        <f t="shared" si="0"/>
        <v>－</v>
      </c>
      <c r="P10" s="104" t="str">
        <f>IF(D10&lt;&gt;"　",$N10,"－")</f>
        <v>－</v>
      </c>
      <c r="Q10" s="104" t="str">
        <f t="shared" si="1"/>
        <v>－</v>
      </c>
      <c r="R10" s="104" t="str">
        <f t="shared" si="1"/>
        <v>－</v>
      </c>
      <c r="S10" s="104" t="str">
        <f t="shared" si="1"/>
        <v>－</v>
      </c>
      <c r="T10" s="105" t="str">
        <f t="shared" si="1"/>
        <v>－</v>
      </c>
      <c r="U10" s="106" t="s">
        <v>567</v>
      </c>
      <c r="V10" s="107" t="str">
        <f>CONCATENATE(S6,S7,S8,S9,S10,S11,S12,S13,S14,S15,S16,S17)</f>
        <v>－－－－－－－－－－－－</v>
      </c>
      <c r="W10" s="93"/>
      <c r="X10" s="93"/>
      <c r="Y10" s="93"/>
    </row>
    <row r="11" spans="1:25" ht="18.75" customHeight="1">
      <c r="A11" s="95">
        <v>6</v>
      </c>
      <c r="B11" s="439" t="s">
        <v>568</v>
      </c>
      <c r="C11" s="545" t="str">
        <f t="shared" si="2"/>
        <v/>
      </c>
      <c r="D11" s="559" t="s">
        <v>555</v>
      </c>
      <c r="E11" s="559"/>
      <c r="F11" s="560"/>
      <c r="G11" s="559"/>
      <c r="H11" s="561"/>
      <c r="I11" s="93"/>
      <c r="J11" s="93"/>
      <c r="K11" s="93"/>
      <c r="L11" s="93"/>
      <c r="M11" s="93"/>
      <c r="N11" s="103" t="s">
        <v>575</v>
      </c>
      <c r="O11" s="104" t="str">
        <f t="shared" si="0"/>
        <v>－</v>
      </c>
      <c r="P11" s="104" t="str">
        <f>IF(D11&lt;&gt;"　",$N11,"－")</f>
        <v>－</v>
      </c>
      <c r="Q11" s="104" t="str">
        <f t="shared" si="1"/>
        <v>－</v>
      </c>
      <c r="R11" s="104" t="str">
        <f t="shared" si="1"/>
        <v>－</v>
      </c>
      <c r="S11" s="104" t="str">
        <f t="shared" si="1"/>
        <v>－</v>
      </c>
      <c r="T11" s="105" t="str">
        <f t="shared" si="1"/>
        <v>－</v>
      </c>
      <c r="U11" s="108" t="s">
        <v>570</v>
      </c>
      <c r="V11" s="109" t="str">
        <f>CONCATENATE(T6,T7,T8,T9,T10,T11,T12,T13,T14,T15,T16,T17)</f>
        <v>－－－－－－－－－－－－</v>
      </c>
      <c r="W11" s="93"/>
      <c r="X11" s="93"/>
      <c r="Y11" s="93"/>
    </row>
    <row r="12" spans="1:25" ht="18.75" customHeight="1">
      <c r="A12" s="95">
        <v>7</v>
      </c>
      <c r="B12" s="96" t="s">
        <v>571</v>
      </c>
      <c r="C12" s="545" t="str">
        <f t="shared" si="2"/>
        <v/>
      </c>
      <c r="D12" s="559" t="s">
        <v>555</v>
      </c>
      <c r="E12" s="559"/>
      <c r="F12" s="560"/>
      <c r="G12" s="559"/>
      <c r="H12" s="561"/>
      <c r="I12" s="93"/>
      <c r="J12" s="93"/>
      <c r="K12" s="93"/>
      <c r="L12" s="93"/>
      <c r="M12" s="93"/>
      <c r="N12" s="103" t="s">
        <v>569</v>
      </c>
      <c r="O12" s="104" t="str">
        <f t="shared" si="0"/>
        <v>－</v>
      </c>
      <c r="P12" s="104" t="str">
        <f t="shared" si="3"/>
        <v>－</v>
      </c>
      <c r="Q12" s="104" t="str">
        <f t="shared" si="1"/>
        <v>－</v>
      </c>
      <c r="R12" s="104" t="str">
        <f t="shared" si="1"/>
        <v>－</v>
      </c>
      <c r="S12" s="104" t="str">
        <f t="shared" si="1"/>
        <v>－</v>
      </c>
      <c r="T12" s="105" t="str">
        <f t="shared" si="1"/>
        <v>－</v>
      </c>
      <c r="U12" s="104">
        <f>COUNTIF($D$6:$D$14,V12)</f>
        <v>7</v>
      </c>
      <c r="V12" s="93" t="s">
        <v>573</v>
      </c>
      <c r="W12" s="93"/>
      <c r="X12" s="93"/>
      <c r="Y12" s="93"/>
    </row>
    <row r="13" spans="1:25" ht="18.75" customHeight="1">
      <c r="A13" s="95">
        <v>8</v>
      </c>
      <c r="B13" s="96" t="s">
        <v>574</v>
      </c>
      <c r="C13" s="545" t="str">
        <f t="shared" si="2"/>
        <v/>
      </c>
      <c r="D13" s="559" t="s">
        <v>555</v>
      </c>
      <c r="E13" s="559"/>
      <c r="F13" s="560"/>
      <c r="G13" s="559"/>
      <c r="H13" s="561"/>
      <c r="I13" s="93"/>
      <c r="J13" s="93"/>
      <c r="K13" s="93"/>
      <c r="L13" s="93"/>
      <c r="M13" s="93"/>
      <c r="N13" s="103" t="s">
        <v>572</v>
      </c>
      <c r="O13" s="104" t="str">
        <f t="shared" si="0"/>
        <v>－</v>
      </c>
      <c r="P13" s="104" t="str">
        <f t="shared" si="3"/>
        <v>－</v>
      </c>
      <c r="Q13" s="104" t="str">
        <f t="shared" si="1"/>
        <v>－</v>
      </c>
      <c r="R13" s="104" t="str">
        <f t="shared" si="1"/>
        <v>－</v>
      </c>
      <c r="S13" s="104" t="str">
        <f t="shared" si="1"/>
        <v>－</v>
      </c>
      <c r="T13" s="105" t="str">
        <f t="shared" si="1"/>
        <v>－</v>
      </c>
      <c r="U13" s="104">
        <f>COUNTIF($D$6:$D$14,V13)</f>
        <v>0</v>
      </c>
      <c r="V13" s="93" t="s">
        <v>576</v>
      </c>
      <c r="W13" s="93"/>
      <c r="X13" s="93"/>
      <c r="Y13" s="93"/>
    </row>
    <row r="14" spans="1:25" ht="18.75" customHeight="1">
      <c r="A14" s="95">
        <v>9</v>
      </c>
      <c r="B14" s="96" t="s">
        <v>192</v>
      </c>
      <c r="C14" s="545" t="str">
        <f t="shared" si="2"/>
        <v/>
      </c>
      <c r="D14" s="559" t="s">
        <v>555</v>
      </c>
      <c r="E14" s="559"/>
      <c r="F14" s="560"/>
      <c r="G14" s="559"/>
      <c r="H14" s="561"/>
      <c r="I14" s="93"/>
      <c r="J14" s="93"/>
      <c r="K14" s="93"/>
      <c r="L14" s="93"/>
      <c r="M14" s="93"/>
      <c r="N14" s="103" t="s">
        <v>577</v>
      </c>
      <c r="O14" s="104" t="str">
        <f t="shared" si="0"/>
        <v>－</v>
      </c>
      <c r="P14" s="104" t="str">
        <f t="shared" si="3"/>
        <v>－</v>
      </c>
      <c r="Q14" s="104" t="str">
        <f t="shared" si="1"/>
        <v>－</v>
      </c>
      <c r="R14" s="104" t="str">
        <f t="shared" si="1"/>
        <v>－</v>
      </c>
      <c r="S14" s="104" t="str">
        <f t="shared" si="1"/>
        <v>－</v>
      </c>
      <c r="T14" s="105" t="str">
        <f t="shared" si="1"/>
        <v>－</v>
      </c>
      <c r="U14" s="104">
        <f>COUNTIF($D$6:$D$14,V14)</f>
        <v>0</v>
      </c>
      <c r="V14" s="93" t="s">
        <v>578</v>
      </c>
      <c r="W14" s="93"/>
      <c r="X14" s="93"/>
      <c r="Y14" s="93"/>
    </row>
    <row r="15" spans="1:25" ht="18.75" customHeight="1">
      <c r="A15" s="95">
        <v>10</v>
      </c>
      <c r="B15" s="96" t="s">
        <v>579</v>
      </c>
      <c r="C15" s="545" t="str">
        <f t="shared" si="2"/>
        <v/>
      </c>
      <c r="D15" s="110"/>
      <c r="E15" s="110"/>
      <c r="F15" s="560"/>
      <c r="G15" s="559"/>
      <c r="H15" s="561"/>
      <c r="I15" s="93"/>
      <c r="J15" s="93"/>
      <c r="K15" s="93"/>
      <c r="L15" s="93"/>
      <c r="M15" s="93"/>
      <c r="N15" s="103" t="s">
        <v>580</v>
      </c>
      <c r="O15" s="104" t="str">
        <f t="shared" si="0"/>
        <v>－</v>
      </c>
      <c r="P15" s="104"/>
      <c r="Q15" s="104"/>
      <c r="R15" s="104" t="str">
        <f t="shared" si="1"/>
        <v>－</v>
      </c>
      <c r="S15" s="104" t="str">
        <f t="shared" si="1"/>
        <v>－</v>
      </c>
      <c r="T15" s="105" t="str">
        <f t="shared" si="1"/>
        <v>－</v>
      </c>
      <c r="U15" s="104">
        <f>COUNTIF($D$6:$D$14,V15)</f>
        <v>0</v>
      </c>
      <c r="V15" s="93" t="s">
        <v>543</v>
      </c>
      <c r="W15" s="93"/>
      <c r="X15" s="93"/>
      <c r="Y15" s="93"/>
    </row>
    <row r="16" spans="1:25" ht="18.75" customHeight="1">
      <c r="A16" s="95">
        <v>11</v>
      </c>
      <c r="B16" s="96" t="s">
        <v>581</v>
      </c>
      <c r="C16" s="545" t="str">
        <f t="shared" si="2"/>
        <v/>
      </c>
      <c r="D16" s="110"/>
      <c r="E16" s="110"/>
      <c r="F16" s="560"/>
      <c r="G16" s="559"/>
      <c r="H16" s="561" t="s">
        <v>555</v>
      </c>
      <c r="I16" s="93"/>
      <c r="J16" s="93"/>
      <c r="K16" s="93"/>
      <c r="L16" s="93"/>
      <c r="M16" s="93"/>
      <c r="N16" s="103" t="s">
        <v>582</v>
      </c>
      <c r="O16" s="104" t="str">
        <f t="shared" si="0"/>
        <v>－</v>
      </c>
      <c r="P16" s="104"/>
      <c r="Q16" s="104"/>
      <c r="R16" s="104" t="str">
        <f t="shared" si="1"/>
        <v>－</v>
      </c>
      <c r="S16" s="104" t="str">
        <f t="shared" si="1"/>
        <v>－</v>
      </c>
      <c r="T16" s="105" t="str">
        <f t="shared" si="1"/>
        <v>－</v>
      </c>
      <c r="U16" s="104">
        <f>COUNTIF($D$6:$D$14,V16)</f>
        <v>0</v>
      </c>
      <c r="V16" s="93" t="s">
        <v>371</v>
      </c>
      <c r="W16" s="93"/>
      <c r="X16" s="93"/>
      <c r="Y16" s="93"/>
    </row>
    <row r="17" spans="1:25" ht="18.75" customHeight="1">
      <c r="A17" s="95">
        <v>12</v>
      </c>
      <c r="B17" s="96" t="s">
        <v>583</v>
      </c>
      <c r="C17" s="545" t="str">
        <f t="shared" si="2"/>
        <v/>
      </c>
      <c r="D17" s="110"/>
      <c r="E17" s="110"/>
      <c r="F17" s="560"/>
      <c r="G17" s="559" t="s">
        <v>555</v>
      </c>
      <c r="H17" s="561" t="s">
        <v>555</v>
      </c>
      <c r="I17" s="93"/>
      <c r="J17" s="93"/>
      <c r="K17" s="93"/>
      <c r="L17" s="93"/>
      <c r="M17" s="93"/>
      <c r="N17" s="111" t="s">
        <v>584</v>
      </c>
      <c r="O17" s="112" t="str">
        <f t="shared" si="0"/>
        <v>－</v>
      </c>
      <c r="P17" s="112"/>
      <c r="Q17" s="112"/>
      <c r="R17" s="112" t="str">
        <f t="shared" si="1"/>
        <v>－</v>
      </c>
      <c r="S17" s="112" t="str">
        <f t="shared" si="1"/>
        <v>－</v>
      </c>
      <c r="T17" s="113" t="str">
        <f t="shared" si="1"/>
        <v>－</v>
      </c>
      <c r="U17" s="104">
        <f>SUM(U13:U16)</f>
        <v>0</v>
      </c>
      <c r="V17" s="93" t="s">
        <v>300</v>
      </c>
      <c r="W17" s="93"/>
      <c r="X17" s="93"/>
      <c r="Y17" s="93"/>
    </row>
    <row r="18" spans="1:25" ht="13.8" thickBot="1">
      <c r="A18" s="566" t="s">
        <v>300</v>
      </c>
      <c r="B18" s="579"/>
      <c r="C18" s="114">
        <f>COUNTIF(C6:C17,"○")</f>
        <v>0</v>
      </c>
      <c r="D18" s="115">
        <f>U17</f>
        <v>0</v>
      </c>
      <c r="E18" s="115">
        <f>COUNTIF(E6:E14,"○")</f>
        <v>0</v>
      </c>
      <c r="F18" s="115">
        <f>COUNTIF(F6:F17,"○")</f>
        <v>0</v>
      </c>
      <c r="G18" s="115">
        <f>COUNTIF(G6:G17,"○")</f>
        <v>0</v>
      </c>
      <c r="H18" s="116">
        <f>COUNTIF(H6:H17,"○")</f>
        <v>0</v>
      </c>
      <c r="I18" s="93"/>
      <c r="J18" s="93"/>
      <c r="K18" s="93"/>
      <c r="L18" s="93"/>
      <c r="M18" s="93"/>
      <c r="N18" s="93"/>
      <c r="O18" s="93"/>
      <c r="P18" s="93"/>
      <c r="Q18" s="93"/>
      <c r="R18" s="93"/>
      <c r="S18" s="93"/>
      <c r="T18" s="93"/>
      <c r="U18" s="93"/>
      <c r="V18" s="93"/>
      <c r="W18" s="93"/>
      <c r="X18" s="93"/>
      <c r="Y18" s="93"/>
    </row>
    <row r="19" spans="1:25">
      <c r="A19" s="93"/>
      <c r="B19" s="93"/>
      <c r="C19" s="93"/>
      <c r="D19" s="93"/>
      <c r="E19" s="93"/>
      <c r="F19" s="93"/>
      <c r="G19" s="93"/>
      <c r="H19" s="93"/>
      <c r="I19" s="93"/>
      <c r="J19" s="93"/>
      <c r="K19" s="93"/>
      <c r="L19" s="93"/>
      <c r="M19" s="93"/>
      <c r="N19" s="93"/>
      <c r="O19" s="93"/>
      <c r="P19" s="93"/>
      <c r="Q19" s="93"/>
      <c r="R19" s="93"/>
      <c r="S19" s="93"/>
      <c r="T19" s="93"/>
      <c r="U19" s="93"/>
      <c r="V19" s="93"/>
      <c r="W19" s="93"/>
      <c r="X19" s="93"/>
      <c r="Y19" s="93"/>
    </row>
    <row r="20" spans="1:25">
      <c r="A20" s="547" t="s">
        <v>2468</v>
      </c>
      <c r="B20" s="93"/>
      <c r="C20" s="93"/>
      <c r="D20" s="93"/>
      <c r="E20" s="93"/>
      <c r="F20" s="93"/>
      <c r="G20" s="93"/>
      <c r="H20" s="93"/>
      <c r="I20" s="93"/>
      <c r="J20" s="93"/>
      <c r="K20" s="93"/>
      <c r="L20" s="93"/>
      <c r="M20" s="93"/>
      <c r="N20" s="93"/>
      <c r="O20" s="93"/>
      <c r="P20" s="93"/>
      <c r="Q20" s="93"/>
      <c r="R20" s="93"/>
      <c r="S20" s="93"/>
      <c r="T20" s="93"/>
      <c r="U20" s="93"/>
      <c r="V20" s="93"/>
      <c r="W20" s="93"/>
      <c r="X20" s="93"/>
      <c r="Y20" s="93"/>
    </row>
    <row r="21" spans="1:25" ht="13.5" customHeight="1">
      <c r="A21" s="93" t="s">
        <v>585</v>
      </c>
      <c r="B21" s="117"/>
      <c r="C21" s="93"/>
      <c r="D21" s="93"/>
      <c r="E21" s="93"/>
      <c r="F21" s="93"/>
      <c r="G21" s="93"/>
      <c r="H21" s="93"/>
      <c r="I21" s="93"/>
      <c r="J21" s="93"/>
      <c r="K21" s="93"/>
      <c r="L21" s="93"/>
      <c r="M21" s="93"/>
      <c r="N21" s="93"/>
      <c r="O21" s="93"/>
      <c r="P21" s="93"/>
      <c r="Q21" s="93"/>
      <c r="R21" s="93"/>
      <c r="S21" s="93"/>
      <c r="T21" s="93"/>
      <c r="U21" s="93"/>
      <c r="V21" s="93"/>
      <c r="W21" s="93"/>
      <c r="X21" s="93"/>
      <c r="Y21" s="93"/>
    </row>
    <row r="22" spans="1:25" ht="17.25" customHeight="1">
      <c r="A22" s="548" t="s">
        <v>2469</v>
      </c>
      <c r="B22" s="93"/>
      <c r="C22" s="119"/>
      <c r="D22" s="119"/>
      <c r="E22" s="119"/>
      <c r="F22" s="119"/>
      <c r="G22" s="119"/>
      <c r="H22" s="119"/>
      <c r="I22" s="93"/>
      <c r="J22" s="93"/>
      <c r="K22" s="93"/>
      <c r="L22" s="93"/>
      <c r="M22" s="93"/>
      <c r="N22" s="93"/>
      <c r="O22" s="93"/>
      <c r="P22" s="93"/>
      <c r="Q22" s="93"/>
      <c r="R22" s="93"/>
      <c r="S22" s="93"/>
      <c r="T22" s="93"/>
      <c r="U22" s="93"/>
      <c r="V22" s="93"/>
      <c r="W22" s="93"/>
      <c r="X22" s="93"/>
      <c r="Y22" s="93"/>
    </row>
    <row r="23" spans="1:25" ht="13.5" customHeight="1">
      <c r="A23" s="93" t="s">
        <v>586</v>
      </c>
      <c r="B23" s="117"/>
      <c r="C23" s="117"/>
      <c r="D23" s="117"/>
      <c r="E23" s="117"/>
      <c r="F23" s="117"/>
      <c r="G23" s="117"/>
      <c r="H23" s="117"/>
      <c r="I23" s="117"/>
      <c r="J23" s="117"/>
      <c r="K23" s="117"/>
      <c r="L23" s="117"/>
      <c r="M23" s="93"/>
      <c r="N23" s="93"/>
      <c r="O23" s="93"/>
      <c r="P23" s="93"/>
      <c r="Q23" s="93"/>
      <c r="R23" s="93"/>
      <c r="S23" s="93"/>
      <c r="T23" s="93"/>
      <c r="U23" s="93"/>
      <c r="V23" s="93"/>
      <c r="W23" s="93"/>
      <c r="X23" s="93"/>
      <c r="Y23" s="93"/>
    </row>
    <row r="24" spans="1:25" ht="22.5" customHeight="1">
      <c r="A24" s="580" t="s">
        <v>587</v>
      </c>
      <c r="B24" s="580"/>
      <c r="C24" s="580"/>
      <c r="D24" s="580"/>
      <c r="E24" s="580"/>
      <c r="F24" s="580"/>
      <c r="G24" s="580"/>
      <c r="H24" s="580"/>
      <c r="I24" s="120"/>
      <c r="J24" s="120"/>
      <c r="K24" s="120"/>
      <c r="L24" s="120"/>
      <c r="M24" s="93"/>
      <c r="N24" s="93"/>
      <c r="O24" s="93"/>
      <c r="P24" s="93"/>
      <c r="Q24" s="93"/>
      <c r="R24" s="93"/>
      <c r="S24" s="93"/>
      <c r="T24" s="93"/>
      <c r="U24" s="93"/>
      <c r="V24" s="93"/>
      <c r="W24" s="93"/>
      <c r="X24" s="93"/>
      <c r="Y24" s="93"/>
    </row>
    <row r="25" spans="1:25">
      <c r="A25" s="93" t="s">
        <v>588</v>
      </c>
      <c r="B25" s="117"/>
      <c r="C25" s="117"/>
      <c r="D25" s="117"/>
      <c r="E25" s="117"/>
      <c r="F25" s="117"/>
      <c r="G25" s="117"/>
      <c r="H25" s="117"/>
      <c r="I25" s="117"/>
      <c r="J25" s="117"/>
      <c r="K25" s="117"/>
      <c r="L25" s="117"/>
      <c r="M25" s="93"/>
      <c r="N25" s="93"/>
      <c r="O25" s="93"/>
      <c r="P25" s="93"/>
      <c r="Q25" s="93"/>
      <c r="R25" s="93"/>
      <c r="S25" s="93"/>
      <c r="T25" s="93"/>
      <c r="U25" s="93"/>
      <c r="V25" s="93"/>
      <c r="W25" s="93"/>
      <c r="X25" s="93"/>
      <c r="Y25" s="93"/>
    </row>
    <row r="26" spans="1:25" ht="30.75" customHeight="1">
      <c r="A26" s="581" t="s">
        <v>2490</v>
      </c>
      <c r="B26" s="581"/>
      <c r="C26" s="581"/>
      <c r="D26" s="581"/>
      <c r="E26" s="581"/>
      <c r="F26" s="581"/>
      <c r="G26" s="581"/>
      <c r="H26" s="581"/>
      <c r="I26" s="120"/>
      <c r="J26" s="120"/>
      <c r="K26" s="120"/>
      <c r="L26" s="120"/>
      <c r="M26" s="117"/>
      <c r="N26" s="93"/>
      <c r="O26" s="93"/>
      <c r="P26" s="93"/>
      <c r="Q26" s="93"/>
      <c r="R26" s="93"/>
      <c r="S26" s="93"/>
      <c r="T26" s="93"/>
      <c r="U26" s="93"/>
      <c r="V26" s="93"/>
      <c r="W26" s="93"/>
      <c r="X26" s="93"/>
      <c r="Y26" s="93"/>
    </row>
    <row r="27" spans="1:25" ht="13.5" customHeight="1">
      <c r="A27" s="93" t="s">
        <v>589</v>
      </c>
      <c r="B27" s="117"/>
      <c r="C27" s="117"/>
      <c r="D27" s="117"/>
      <c r="E27" s="117"/>
      <c r="F27" s="117"/>
      <c r="G27" s="117"/>
      <c r="H27" s="117"/>
      <c r="I27" s="117"/>
      <c r="J27" s="117"/>
      <c r="K27" s="117"/>
      <c r="L27" s="117"/>
      <c r="M27" s="93"/>
      <c r="N27" s="93"/>
      <c r="O27" s="93"/>
      <c r="P27" s="93"/>
      <c r="Q27" s="93"/>
      <c r="R27" s="93"/>
      <c r="S27" s="93"/>
      <c r="T27" s="93"/>
      <c r="U27" s="93"/>
      <c r="V27" s="93"/>
      <c r="W27" s="93"/>
      <c r="X27" s="93"/>
      <c r="Y27" s="93"/>
    </row>
    <row r="28" spans="1:25" ht="21" customHeight="1">
      <c r="A28" s="118" t="s">
        <v>590</v>
      </c>
      <c r="B28" s="93"/>
      <c r="C28" s="119"/>
      <c r="D28" s="119"/>
      <c r="E28" s="119"/>
      <c r="F28" s="119"/>
      <c r="G28" s="119"/>
      <c r="H28" s="119"/>
      <c r="I28" s="119"/>
      <c r="J28" s="119"/>
      <c r="K28" s="119"/>
      <c r="L28" s="119"/>
      <c r="M28" s="93"/>
      <c r="N28" s="93"/>
      <c r="O28" s="93"/>
      <c r="P28" s="93"/>
      <c r="Q28" s="93"/>
      <c r="R28" s="93"/>
      <c r="S28" s="93"/>
      <c r="T28" s="93"/>
      <c r="U28" s="93"/>
      <c r="V28" s="93"/>
      <c r="W28" s="93"/>
      <c r="X28" s="93"/>
      <c r="Y28" s="93"/>
    </row>
    <row r="29" spans="1:25" ht="13.5" customHeight="1">
      <c r="A29" s="522" t="s">
        <v>2453</v>
      </c>
      <c r="B29" s="523"/>
      <c r="C29" s="523"/>
      <c r="D29" s="523"/>
      <c r="E29" s="523"/>
      <c r="F29" s="523"/>
      <c r="G29" s="523"/>
      <c r="H29" s="523"/>
      <c r="I29" s="523"/>
      <c r="J29" s="523"/>
      <c r="K29" s="523"/>
      <c r="L29" s="523"/>
      <c r="M29" s="522"/>
      <c r="N29" s="522"/>
      <c r="O29" s="522"/>
      <c r="P29" s="522"/>
      <c r="Q29" s="522"/>
      <c r="R29" s="522"/>
      <c r="S29" s="522"/>
      <c r="T29" s="522"/>
      <c r="U29" s="522"/>
      <c r="V29" s="522"/>
      <c r="W29" s="522"/>
      <c r="X29" s="522"/>
      <c r="Y29" s="522"/>
    </row>
    <row r="30" spans="1:25" ht="21" customHeight="1">
      <c r="A30" s="524" t="s">
        <v>591</v>
      </c>
      <c r="B30" s="522"/>
      <c r="C30" s="525"/>
      <c r="D30" s="525"/>
      <c r="E30" s="525"/>
      <c r="F30" s="525"/>
      <c r="G30" s="525"/>
      <c r="H30" s="525"/>
      <c r="I30" s="525"/>
      <c r="J30" s="525"/>
      <c r="K30" s="525"/>
      <c r="L30" s="525"/>
      <c r="M30" s="522"/>
      <c r="N30" s="522"/>
      <c r="O30" s="522"/>
      <c r="P30" s="522"/>
      <c r="Q30" s="522"/>
      <c r="R30" s="522"/>
      <c r="S30" s="522"/>
      <c r="T30" s="522"/>
      <c r="U30" s="522"/>
      <c r="V30" s="522"/>
      <c r="W30" s="522"/>
      <c r="X30" s="522"/>
      <c r="Y30" s="522"/>
    </row>
    <row r="31" spans="1:25" ht="13.5" customHeight="1">
      <c r="A31" s="522" t="s">
        <v>2454</v>
      </c>
      <c r="B31" s="523"/>
      <c r="C31" s="523"/>
      <c r="D31" s="523"/>
      <c r="E31" s="523"/>
      <c r="F31" s="523"/>
      <c r="G31" s="523"/>
      <c r="H31" s="523"/>
      <c r="I31" s="523"/>
      <c r="J31" s="523"/>
      <c r="K31" s="523"/>
      <c r="L31" s="523"/>
      <c r="M31" s="522"/>
      <c r="N31" s="522"/>
      <c r="O31" s="522"/>
      <c r="P31" s="522"/>
      <c r="Q31" s="522"/>
      <c r="R31" s="522"/>
      <c r="S31" s="522"/>
      <c r="T31" s="522"/>
      <c r="U31" s="522"/>
      <c r="V31" s="522"/>
      <c r="W31" s="522"/>
      <c r="X31" s="522"/>
      <c r="Y31" s="522"/>
    </row>
    <row r="32" spans="1:25" ht="23.25" customHeight="1">
      <c r="A32" s="118" t="s">
        <v>592</v>
      </c>
      <c r="B32" s="93"/>
      <c r="C32" s="121"/>
      <c r="D32" s="121"/>
      <c r="E32" s="121"/>
      <c r="F32" s="121"/>
      <c r="G32" s="121"/>
      <c r="H32" s="121"/>
      <c r="I32" s="121"/>
      <c r="J32" s="121"/>
      <c r="K32" s="121"/>
      <c r="L32" s="121"/>
      <c r="M32" s="93"/>
      <c r="N32" s="93"/>
      <c r="O32" s="93"/>
      <c r="P32" s="93"/>
      <c r="Q32" s="93"/>
      <c r="R32" s="93"/>
      <c r="S32" s="93"/>
      <c r="T32" s="93"/>
      <c r="U32" s="93"/>
      <c r="V32" s="93"/>
      <c r="W32" s="93"/>
      <c r="X32" s="93"/>
      <c r="Y32" s="93"/>
    </row>
    <row r="33" spans="1:25" ht="16.5" customHeight="1">
      <c r="A33" s="567" t="s">
        <v>2483</v>
      </c>
      <c r="B33" s="567"/>
      <c r="C33" s="567"/>
      <c r="D33" s="567"/>
      <c r="E33" s="567"/>
      <c r="F33" s="567"/>
      <c r="G33" s="567"/>
      <c r="H33" s="567"/>
      <c r="I33" s="117"/>
      <c r="J33" s="117"/>
      <c r="K33" s="117"/>
      <c r="L33" s="117"/>
      <c r="M33" s="93"/>
      <c r="N33" s="93"/>
      <c r="O33" s="93"/>
      <c r="P33" s="93"/>
      <c r="Q33" s="93"/>
      <c r="R33" s="93"/>
      <c r="S33" s="93"/>
      <c r="T33" s="93"/>
      <c r="U33" s="93"/>
      <c r="V33" s="93"/>
      <c r="W33" s="93"/>
      <c r="X33" s="93"/>
      <c r="Y33" s="93"/>
    </row>
    <row r="34" spans="1:25" ht="16.5" customHeight="1">
      <c r="A34" s="567"/>
      <c r="B34" s="567"/>
      <c r="C34" s="567"/>
      <c r="D34" s="567"/>
      <c r="E34" s="567"/>
      <c r="F34" s="567"/>
      <c r="G34" s="567"/>
      <c r="H34" s="567"/>
      <c r="I34" s="117"/>
      <c r="J34" s="117"/>
      <c r="K34" s="117"/>
      <c r="L34" s="117"/>
      <c r="M34" s="93"/>
      <c r="N34" s="93"/>
      <c r="O34" s="93"/>
      <c r="P34" s="93"/>
      <c r="Q34" s="93"/>
      <c r="R34" s="93"/>
      <c r="S34" s="93"/>
      <c r="T34" s="93"/>
      <c r="U34" s="93"/>
      <c r="V34" s="93"/>
      <c r="W34" s="93"/>
      <c r="X34" s="93"/>
      <c r="Y34" s="93"/>
    </row>
    <row r="35" spans="1:25" ht="1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row>
    <row r="36" spans="1:25">
      <c r="A36" s="93"/>
      <c r="B36" s="93"/>
      <c r="C36" s="93"/>
      <c r="D36" s="93"/>
      <c r="E36" s="93"/>
      <c r="F36" s="93"/>
      <c r="G36" s="93"/>
      <c r="H36" s="93"/>
      <c r="I36" s="93"/>
      <c r="J36" s="93"/>
      <c r="K36" s="93"/>
      <c r="L36" s="93"/>
    </row>
    <row r="37" spans="1:25">
      <c r="A37" s="93"/>
      <c r="B37" s="93"/>
      <c r="C37" s="93"/>
      <c r="D37" s="93"/>
      <c r="E37" s="93"/>
      <c r="F37" s="93"/>
      <c r="G37" s="93"/>
      <c r="H37" s="93"/>
      <c r="I37" s="93"/>
      <c r="J37" s="93"/>
      <c r="K37" s="93"/>
      <c r="L37" s="93"/>
    </row>
  </sheetData>
  <sheetProtection algorithmName="SHA-512" hashValue="i4stNvVDxX+BB7E8mLNyxxggSWa6vUol9mE5rkWafWC2NcsXJTIf/ZGGtYEOfSiKC45ZFn9kbIaZ/ROMX8EnPw==" saltValue="YMIl2gTIhBaZxMo8x4MyFQ==" spinCount="100000" sheet="1" objects="1" scenarios="1" selectLockedCells="1"/>
  <protectedRanges>
    <protectedRange sqref="D6:H6 F8:F17 D7:F7 G7:H17 D8:E14" name="範囲1"/>
  </protectedRanges>
  <mergeCells count="19">
    <mergeCell ref="A24:H24"/>
    <mergeCell ref="A26:H26"/>
    <mergeCell ref="R3:R5"/>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topLeftCell="MR1" zoomScaleNormal="90" zoomScaleSheetLayoutView="100" workbookViewId="0">
      <selection activeCell="NJ4" sqref="NJ4:NN4"/>
    </sheetView>
  </sheetViews>
  <sheetFormatPr defaultColWidth="8.21875" defaultRowHeight="13.2"/>
  <cols>
    <col min="1" max="1" width="14" style="417" customWidth="1"/>
    <col min="2" max="4" width="8.109375" style="417" customWidth="1"/>
    <col min="5" max="10" width="6" style="417" customWidth="1"/>
    <col min="11" max="12" width="9" style="417" customWidth="1"/>
    <col min="13" max="13" width="16.33203125" style="417" customWidth="1"/>
    <col min="14" max="14" width="9" style="417" customWidth="1"/>
    <col min="15" max="16" width="6.88671875" style="417" customWidth="1"/>
    <col min="17" max="18" width="6.33203125" style="417" customWidth="1"/>
    <col min="19" max="19" width="9" style="417" customWidth="1"/>
    <col min="20" max="20" width="5.44140625" style="417" customWidth="1"/>
    <col min="21" max="56" width="9" style="417" customWidth="1"/>
    <col min="57" max="57" width="15.33203125" style="417" bestFit="1" customWidth="1"/>
    <col min="58" max="58" width="16.44140625" style="417" bestFit="1" customWidth="1"/>
    <col min="59" max="64" width="9" style="417" customWidth="1"/>
    <col min="65" max="71" width="6" style="417" customWidth="1"/>
    <col min="72" max="89" width="5.21875" style="417" customWidth="1"/>
    <col min="90" max="91" width="6.6640625" style="417" customWidth="1"/>
    <col min="92" max="92" width="8.33203125" style="417" bestFit="1" customWidth="1"/>
    <col min="93" max="95" width="9" style="417" customWidth="1"/>
    <col min="96" max="96" width="10.77734375" style="417" customWidth="1"/>
    <col min="97" max="99" width="9" style="417" customWidth="1"/>
    <col min="100" max="100" width="10.21875" style="417" bestFit="1" customWidth="1"/>
    <col min="101" max="103" width="9" style="417" customWidth="1"/>
    <col min="104" max="104" width="9.21875" style="417" bestFit="1" customWidth="1"/>
    <col min="105" max="106" width="9" style="417" customWidth="1"/>
    <col min="107" max="107" width="9.109375" style="417" bestFit="1" customWidth="1"/>
    <col min="108" max="108" width="9.44140625" style="417" bestFit="1" customWidth="1"/>
    <col min="109" max="110" width="5.33203125" style="417" customWidth="1"/>
    <col min="111" max="111" width="9.21875" style="417" bestFit="1" customWidth="1"/>
    <col min="112" max="112" width="10.21875" style="417" bestFit="1" customWidth="1"/>
    <col min="113" max="113" width="7.88671875" style="417" customWidth="1"/>
    <col min="114" max="116" width="5.44140625" style="417" customWidth="1"/>
    <col min="117" max="117" width="8.44140625" style="417" customWidth="1"/>
    <col min="118" max="246" width="8.44140625" style="483" customWidth="1"/>
    <col min="247" max="249" width="8.44140625" style="417" customWidth="1"/>
    <col min="250" max="250" width="12" style="417" customWidth="1"/>
    <col min="251" max="271" width="8.44140625" style="417" customWidth="1"/>
    <col min="272" max="273" width="6.77734375" style="417" customWidth="1"/>
    <col min="274" max="275" width="8.6640625" style="417" customWidth="1"/>
    <col min="276" max="278" width="6.77734375" style="417" customWidth="1"/>
    <col min="279" max="284" width="6.33203125" style="417" customWidth="1"/>
    <col min="285" max="285" width="9" style="417" customWidth="1"/>
    <col min="286" max="286" width="6.33203125" style="417" customWidth="1"/>
    <col min="287" max="293" width="6.21875" style="417" customWidth="1"/>
    <col min="294" max="299" width="9" style="417" customWidth="1"/>
    <col min="300" max="303" width="6.33203125" style="417" customWidth="1"/>
    <col min="304" max="315" width="9" style="417" customWidth="1"/>
    <col min="316" max="373" width="3.6640625" style="417" customWidth="1"/>
    <col min="374" max="378" width="9" style="417" customWidth="1"/>
    <col min="379" max="383" width="8.21875" style="417"/>
    <col min="384" max="384" width="9.6640625" style="417" customWidth="1"/>
    <col min="385" max="388" width="8.21875" style="417"/>
    <col min="389" max="389" width="20.6640625" style="417" customWidth="1"/>
    <col min="390" max="390" width="5.44140625" style="417" bestFit="1" customWidth="1"/>
    <col min="391" max="391" width="54" style="417" customWidth="1"/>
    <col min="392" max="392" width="8.109375" style="417" customWidth="1"/>
    <col min="393" max="398" width="6" style="417" customWidth="1"/>
    <col min="399" max="400" width="9" style="417" customWidth="1"/>
    <col min="401" max="401" width="16.33203125" style="417" customWidth="1"/>
    <col min="402" max="402" width="9" style="417" customWidth="1"/>
    <col min="403" max="404" width="6.88671875" style="417" customWidth="1"/>
    <col min="405" max="406" width="6.33203125" style="417" customWidth="1"/>
    <col min="407" max="407" width="9" style="417" customWidth="1"/>
    <col min="408" max="408" width="5.44140625" style="417" customWidth="1"/>
    <col min="409" max="444" width="9" style="417" customWidth="1"/>
    <col min="445" max="445" width="15.33203125" style="417" bestFit="1" customWidth="1"/>
    <col min="446" max="446" width="16.44140625" style="417" bestFit="1" customWidth="1"/>
    <col min="447" max="452" width="9" style="417" customWidth="1"/>
    <col min="453" max="459" width="6" style="417" customWidth="1"/>
    <col min="460" max="477" width="5.21875" style="417" customWidth="1"/>
    <col min="478" max="480" width="6.6640625" style="417" customWidth="1"/>
    <col min="481" max="483" width="9" style="417" customWidth="1"/>
    <col min="484" max="484" width="10.77734375" style="417" customWidth="1"/>
    <col min="485" max="487" width="9" style="417" customWidth="1"/>
    <col min="488" max="488" width="10.21875" style="417" bestFit="1" customWidth="1"/>
    <col min="489" max="491" width="9" style="417" customWidth="1"/>
    <col min="492" max="492" width="9.21875" style="417" bestFit="1" customWidth="1"/>
    <col min="493" max="494" width="9" style="417" customWidth="1"/>
    <col min="495" max="495" width="9.109375" style="417" bestFit="1" customWidth="1"/>
    <col min="496" max="496" width="9.44140625" style="417" bestFit="1" customWidth="1"/>
    <col min="497" max="498" width="5.33203125" style="417" customWidth="1"/>
    <col min="499" max="499" width="9.21875" style="417" bestFit="1" customWidth="1"/>
    <col min="500" max="500" width="10.21875" style="417" bestFit="1" customWidth="1"/>
    <col min="501" max="501" width="7.88671875" style="417" customWidth="1"/>
    <col min="502" max="504" width="5.44140625" style="417" customWidth="1"/>
    <col min="505" max="508" width="8.44140625" style="417" customWidth="1"/>
    <col min="509" max="509" width="12" style="417" customWidth="1"/>
    <col min="510" max="530" width="8.44140625" style="417" customWidth="1"/>
    <col min="531" max="532" width="6.77734375" style="417" customWidth="1"/>
    <col min="533" max="534" width="8.6640625" style="417" customWidth="1"/>
    <col min="535" max="537" width="6.77734375" style="417" customWidth="1"/>
    <col min="538" max="543" width="6.33203125" style="417" customWidth="1"/>
    <col min="544" max="544" width="9" style="417" customWidth="1"/>
    <col min="545" max="545" width="6.33203125" style="417" customWidth="1"/>
    <col min="546" max="552" width="6.21875" style="417" customWidth="1"/>
    <col min="553" max="558" width="9" style="417" customWidth="1"/>
    <col min="559" max="562" width="6.33203125" style="417" customWidth="1"/>
    <col min="563" max="571" width="9" style="417" customWidth="1"/>
    <col min="572" max="629" width="3.6640625" style="417" customWidth="1"/>
    <col min="630" max="634" width="9" style="417" customWidth="1"/>
    <col min="635" max="644" width="8.21875" style="417"/>
    <col min="645" max="645" width="14" style="417" customWidth="1"/>
    <col min="646" max="648" width="8.109375" style="417" customWidth="1"/>
    <col min="649" max="654" width="6" style="417" customWidth="1"/>
    <col min="655" max="656" width="9" style="417" customWidth="1"/>
    <col min="657" max="657" width="16.33203125" style="417" customWidth="1"/>
    <col min="658" max="658" width="9" style="417" customWidth="1"/>
    <col min="659" max="660" width="6.88671875" style="417" customWidth="1"/>
    <col min="661" max="662" width="6.33203125" style="417" customWidth="1"/>
    <col min="663" max="663" width="9" style="417" customWidth="1"/>
    <col min="664" max="664" width="5.44140625" style="417" customWidth="1"/>
    <col min="665" max="700" width="9" style="417" customWidth="1"/>
    <col min="701" max="701" width="15.33203125" style="417" bestFit="1" customWidth="1"/>
    <col min="702" max="702" width="16.44140625" style="417" bestFit="1" customWidth="1"/>
    <col min="703" max="708" width="9" style="417" customWidth="1"/>
    <col min="709" max="715" width="6" style="417" customWidth="1"/>
    <col min="716" max="733" width="5.21875" style="417" customWidth="1"/>
    <col min="734" max="736" width="6.6640625" style="417" customWidth="1"/>
    <col min="737" max="739" width="9" style="417" customWidth="1"/>
    <col min="740" max="740" width="10.77734375" style="417" customWidth="1"/>
    <col min="741" max="743" width="9" style="417" customWidth="1"/>
    <col min="744" max="744" width="10.21875" style="417" bestFit="1" customWidth="1"/>
    <col min="745" max="747" width="9" style="417" customWidth="1"/>
    <col min="748" max="748" width="9.21875" style="417" bestFit="1" customWidth="1"/>
    <col min="749" max="750" width="9" style="417" customWidth="1"/>
    <col min="751" max="751" width="9.109375" style="417" bestFit="1" customWidth="1"/>
    <col min="752" max="752" width="9.44140625" style="417" bestFit="1" customWidth="1"/>
    <col min="753" max="754" width="5.33203125" style="417" customWidth="1"/>
    <col min="755" max="755" width="9.21875" style="417" bestFit="1" customWidth="1"/>
    <col min="756" max="756" width="10.21875" style="417" bestFit="1" customWidth="1"/>
    <col min="757" max="757" width="7.88671875" style="417" customWidth="1"/>
    <col min="758" max="760" width="5.44140625" style="417" customWidth="1"/>
    <col min="761" max="764" width="8.44140625" style="417" customWidth="1"/>
    <col min="765" max="765" width="12" style="417" customWidth="1"/>
    <col min="766" max="786" width="8.44140625" style="417" customWidth="1"/>
    <col min="787" max="788" width="6.77734375" style="417" customWidth="1"/>
    <col min="789" max="790" width="8.6640625" style="417" customWidth="1"/>
    <col min="791" max="793" width="6.77734375" style="417" customWidth="1"/>
    <col min="794" max="799" width="6.33203125" style="417" customWidth="1"/>
    <col min="800" max="800" width="9" style="417" customWidth="1"/>
    <col min="801" max="801" width="6.33203125" style="417" customWidth="1"/>
    <col min="802" max="808" width="6.21875" style="417" customWidth="1"/>
    <col min="809" max="814" width="9" style="417" customWidth="1"/>
    <col min="815" max="818" width="6.33203125" style="417" customWidth="1"/>
    <col min="819" max="827" width="9" style="417" customWidth="1"/>
    <col min="828" max="885" width="3.6640625" style="417" customWidth="1"/>
    <col min="886" max="890" width="9" style="417" customWidth="1"/>
    <col min="891" max="900" width="8.21875" style="417"/>
    <col min="901" max="901" width="14" style="417" customWidth="1"/>
    <col min="902" max="904" width="8.109375" style="417" customWidth="1"/>
    <col min="905" max="910" width="6" style="417" customWidth="1"/>
    <col min="911" max="912" width="9" style="417" customWidth="1"/>
    <col min="913" max="913" width="16.33203125" style="417" customWidth="1"/>
    <col min="914" max="914" width="9" style="417" customWidth="1"/>
    <col min="915" max="916" width="6.88671875" style="417" customWidth="1"/>
    <col min="917" max="918" width="6.33203125" style="417" customWidth="1"/>
    <col min="919" max="919" width="9" style="417" customWidth="1"/>
    <col min="920" max="920" width="5.44140625" style="417" customWidth="1"/>
    <col min="921" max="956" width="9" style="417" customWidth="1"/>
    <col min="957" max="957" width="15.33203125" style="417" bestFit="1" customWidth="1"/>
    <col min="958" max="958" width="16.44140625" style="417" bestFit="1" customWidth="1"/>
    <col min="959" max="964" width="9" style="417" customWidth="1"/>
    <col min="965" max="971" width="6" style="417" customWidth="1"/>
    <col min="972" max="989" width="5.21875" style="417" customWidth="1"/>
    <col min="990" max="992" width="6.6640625" style="417" customWidth="1"/>
    <col min="993" max="995" width="9" style="417" customWidth="1"/>
    <col min="996" max="996" width="10.77734375" style="417" customWidth="1"/>
    <col min="997" max="999" width="9" style="417" customWidth="1"/>
    <col min="1000" max="1000" width="10.21875" style="417" bestFit="1" customWidth="1"/>
    <col min="1001" max="1003" width="9" style="417" customWidth="1"/>
    <col min="1004" max="1004" width="9.21875" style="417" bestFit="1" customWidth="1"/>
    <col min="1005" max="1006" width="9" style="417" customWidth="1"/>
    <col min="1007" max="1007" width="9.109375" style="417" bestFit="1" customWidth="1"/>
    <col min="1008" max="1008" width="9.44140625" style="417" bestFit="1" customWidth="1"/>
    <col min="1009" max="1010" width="5.33203125" style="417" customWidth="1"/>
    <col min="1011" max="1011" width="9.21875" style="417" bestFit="1" customWidth="1"/>
    <col min="1012" max="1012" width="10.21875" style="417" bestFit="1" customWidth="1"/>
    <col min="1013" max="1013" width="7.88671875" style="417" customWidth="1"/>
    <col min="1014" max="1016" width="5.44140625" style="417" customWidth="1"/>
    <col min="1017" max="1020" width="8.44140625" style="417" customWidth="1"/>
    <col min="1021" max="1021" width="12" style="417" customWidth="1"/>
    <col min="1022" max="1042" width="8.44140625" style="417" customWidth="1"/>
    <col min="1043" max="1044" width="6.77734375" style="417" customWidth="1"/>
    <col min="1045" max="1046" width="8.6640625" style="417" customWidth="1"/>
    <col min="1047" max="1049" width="6.77734375" style="417" customWidth="1"/>
    <col min="1050" max="1055" width="6.33203125" style="417" customWidth="1"/>
    <col min="1056" max="1056" width="9" style="417" customWidth="1"/>
    <col min="1057" max="1057" width="6.33203125" style="417" customWidth="1"/>
    <col min="1058" max="1064" width="6.21875" style="417" customWidth="1"/>
    <col min="1065" max="1070" width="9" style="417" customWidth="1"/>
    <col min="1071" max="1074" width="6.33203125" style="417" customWidth="1"/>
    <col min="1075" max="1083" width="9" style="417" customWidth="1"/>
    <col min="1084" max="1141" width="3.6640625" style="417" customWidth="1"/>
    <col min="1142" max="1146" width="9" style="417" customWidth="1"/>
    <col min="1147" max="1156" width="8.21875" style="417"/>
    <col min="1157" max="1157" width="14" style="417" customWidth="1"/>
    <col min="1158" max="1160" width="8.109375" style="417" customWidth="1"/>
    <col min="1161" max="1166" width="6" style="417" customWidth="1"/>
    <col min="1167" max="1168" width="9" style="417" customWidth="1"/>
    <col min="1169" max="1169" width="16.33203125" style="417" customWidth="1"/>
    <col min="1170" max="1170" width="9" style="417" customWidth="1"/>
    <col min="1171" max="1172" width="6.88671875" style="417" customWidth="1"/>
    <col min="1173" max="1174" width="6.33203125" style="417" customWidth="1"/>
    <col min="1175" max="1175" width="9" style="417" customWidth="1"/>
    <col min="1176" max="1176" width="5.44140625" style="417" customWidth="1"/>
    <col min="1177" max="1212" width="9" style="417" customWidth="1"/>
    <col min="1213" max="1213" width="15.33203125" style="417" bestFit="1" customWidth="1"/>
    <col min="1214" max="1214" width="16.44140625" style="417" bestFit="1" customWidth="1"/>
    <col min="1215" max="1220" width="9" style="417" customWidth="1"/>
    <col min="1221" max="1227" width="6" style="417" customWidth="1"/>
    <col min="1228" max="1245" width="5.21875" style="417" customWidth="1"/>
    <col min="1246" max="1248" width="6.6640625" style="417" customWidth="1"/>
    <col min="1249" max="1251" width="9" style="417" customWidth="1"/>
    <col min="1252" max="1252" width="10.77734375" style="417" customWidth="1"/>
    <col min="1253" max="1255" width="9" style="417" customWidth="1"/>
    <col min="1256" max="1256" width="10.21875" style="417" bestFit="1" customWidth="1"/>
    <col min="1257" max="1259" width="9" style="417" customWidth="1"/>
    <col min="1260" max="1260" width="9.21875" style="417" bestFit="1" customWidth="1"/>
    <col min="1261" max="1262" width="9" style="417" customWidth="1"/>
    <col min="1263" max="1263" width="9.109375" style="417" bestFit="1" customWidth="1"/>
    <col min="1264" max="1264" width="9.44140625" style="417" bestFit="1" customWidth="1"/>
    <col min="1265" max="1266" width="5.33203125" style="417" customWidth="1"/>
    <col min="1267" max="1267" width="9.21875" style="417" bestFit="1" customWidth="1"/>
    <col min="1268" max="1268" width="10.21875" style="417" bestFit="1" customWidth="1"/>
    <col min="1269" max="1269" width="7.88671875" style="417" customWidth="1"/>
    <col min="1270" max="1272" width="5.44140625" style="417" customWidth="1"/>
    <col min="1273" max="1276" width="8.44140625" style="417" customWidth="1"/>
    <col min="1277" max="1277" width="12" style="417" customWidth="1"/>
    <col min="1278" max="1298" width="8.44140625" style="417" customWidth="1"/>
    <col min="1299" max="1300" width="6.77734375" style="417" customWidth="1"/>
    <col min="1301" max="1302" width="8.6640625" style="417" customWidth="1"/>
    <col min="1303" max="1305" width="6.77734375" style="417" customWidth="1"/>
    <col min="1306" max="1311" width="6.33203125" style="417" customWidth="1"/>
    <col min="1312" max="1312" width="9" style="417" customWidth="1"/>
    <col min="1313" max="1313" width="6.33203125" style="417" customWidth="1"/>
    <col min="1314" max="1320" width="6.21875" style="417" customWidth="1"/>
    <col min="1321" max="1326" width="9" style="417" customWidth="1"/>
    <col min="1327" max="1330" width="6.33203125" style="417" customWidth="1"/>
    <col min="1331" max="1339" width="9" style="417" customWidth="1"/>
    <col min="1340" max="1397" width="3.6640625" style="417" customWidth="1"/>
    <col min="1398" max="1402" width="9" style="417" customWidth="1"/>
    <col min="1403" max="1412" width="8.21875" style="417"/>
    <col min="1413" max="1413" width="14" style="417" customWidth="1"/>
    <col min="1414" max="1416" width="8.109375" style="417" customWidth="1"/>
    <col min="1417" max="1422" width="6" style="417" customWidth="1"/>
    <col min="1423" max="1424" width="9" style="417" customWidth="1"/>
    <col min="1425" max="1425" width="16.33203125" style="417" customWidth="1"/>
    <col min="1426" max="1426" width="9" style="417" customWidth="1"/>
    <col min="1427" max="1428" width="6.88671875" style="417" customWidth="1"/>
    <col min="1429" max="1430" width="6.33203125" style="417" customWidth="1"/>
    <col min="1431" max="1431" width="9" style="417" customWidth="1"/>
    <col min="1432" max="1432" width="5.44140625" style="417" customWidth="1"/>
    <col min="1433" max="1468" width="9" style="417" customWidth="1"/>
    <col min="1469" max="1469" width="15.33203125" style="417" bestFit="1" customWidth="1"/>
    <col min="1470" max="1470" width="16.44140625" style="417" bestFit="1" customWidth="1"/>
    <col min="1471" max="1476" width="9" style="417" customWidth="1"/>
    <col min="1477" max="1483" width="6" style="417" customWidth="1"/>
    <col min="1484" max="1501" width="5.21875" style="417" customWidth="1"/>
    <col min="1502" max="1504" width="6.6640625" style="417" customWidth="1"/>
    <col min="1505" max="1507" width="9" style="417" customWidth="1"/>
    <col min="1508" max="1508" width="10.77734375" style="417" customWidth="1"/>
    <col min="1509" max="1511" width="9" style="417" customWidth="1"/>
    <col min="1512" max="1512" width="10.21875" style="417" bestFit="1" customWidth="1"/>
    <col min="1513" max="1515" width="9" style="417" customWidth="1"/>
    <col min="1516" max="1516" width="9.21875" style="417" bestFit="1" customWidth="1"/>
    <col min="1517" max="1518" width="9" style="417" customWidth="1"/>
    <col min="1519" max="1519" width="9.109375" style="417" bestFit="1" customWidth="1"/>
    <col min="1520" max="1520" width="9.44140625" style="417" bestFit="1" customWidth="1"/>
    <col min="1521" max="1522" width="5.33203125" style="417" customWidth="1"/>
    <col min="1523" max="1523" width="9.21875" style="417" bestFit="1" customWidth="1"/>
    <col min="1524" max="1524" width="10.21875" style="417" bestFit="1" customWidth="1"/>
    <col min="1525" max="1525" width="7.88671875" style="417" customWidth="1"/>
    <col min="1526" max="1528" width="5.44140625" style="417" customWidth="1"/>
    <col min="1529" max="1532" width="8.44140625" style="417" customWidth="1"/>
    <col min="1533" max="1533" width="12" style="417" customWidth="1"/>
    <col min="1534" max="1554" width="8.44140625" style="417" customWidth="1"/>
    <col min="1555" max="1556" width="6.77734375" style="417" customWidth="1"/>
    <col min="1557" max="1558" width="8.6640625" style="417" customWidth="1"/>
    <col min="1559" max="1561" width="6.77734375" style="417" customWidth="1"/>
    <col min="1562" max="1567" width="6.33203125" style="417" customWidth="1"/>
    <col min="1568" max="1568" width="9" style="417" customWidth="1"/>
    <col min="1569" max="1569" width="6.33203125" style="417" customWidth="1"/>
    <col min="1570" max="1576" width="6.21875" style="417" customWidth="1"/>
    <col min="1577" max="1582" width="9" style="417" customWidth="1"/>
    <col min="1583" max="1586" width="6.33203125" style="417" customWidth="1"/>
    <col min="1587" max="1595" width="9" style="417" customWidth="1"/>
    <col min="1596" max="1653" width="3.6640625" style="417" customWidth="1"/>
    <col min="1654" max="1658" width="9" style="417" customWidth="1"/>
    <col min="1659" max="1668" width="8.21875" style="417"/>
    <col min="1669" max="1669" width="14" style="417" customWidth="1"/>
    <col min="1670" max="1672" width="8.109375" style="417" customWidth="1"/>
    <col min="1673" max="1678" width="6" style="417" customWidth="1"/>
    <col min="1679" max="1680" width="9" style="417" customWidth="1"/>
    <col min="1681" max="1681" width="16.33203125" style="417" customWidth="1"/>
    <col min="1682" max="1682" width="9" style="417" customWidth="1"/>
    <col min="1683" max="1684" width="6.88671875" style="417" customWidth="1"/>
    <col min="1685" max="1686" width="6.33203125" style="417" customWidth="1"/>
    <col min="1687" max="1687" width="9" style="417" customWidth="1"/>
    <col min="1688" max="1688" width="5.44140625" style="417" customWidth="1"/>
    <col min="1689" max="1724" width="9" style="417" customWidth="1"/>
    <col min="1725" max="1725" width="15.33203125" style="417" bestFit="1" customWidth="1"/>
    <col min="1726" max="1726" width="16.44140625" style="417" bestFit="1" customWidth="1"/>
    <col min="1727" max="1732" width="9" style="417" customWidth="1"/>
    <col min="1733" max="1739" width="6" style="417" customWidth="1"/>
    <col min="1740" max="1757" width="5.21875" style="417" customWidth="1"/>
    <col min="1758" max="1760" width="6.6640625" style="417" customWidth="1"/>
    <col min="1761" max="1763" width="9" style="417" customWidth="1"/>
    <col min="1764" max="1764" width="10.77734375" style="417" customWidth="1"/>
    <col min="1765" max="1767" width="9" style="417" customWidth="1"/>
    <col min="1768" max="1768" width="10.21875" style="417" bestFit="1" customWidth="1"/>
    <col min="1769" max="1771" width="9" style="417" customWidth="1"/>
    <col min="1772" max="1772" width="9.21875" style="417" bestFit="1" customWidth="1"/>
    <col min="1773" max="1774" width="9" style="417" customWidth="1"/>
    <col min="1775" max="1775" width="9.109375" style="417" bestFit="1" customWidth="1"/>
    <col min="1776" max="1776" width="9.44140625" style="417" bestFit="1" customWidth="1"/>
    <col min="1777" max="1778" width="5.33203125" style="417" customWidth="1"/>
    <col min="1779" max="1779" width="9.21875" style="417" bestFit="1" customWidth="1"/>
    <col min="1780" max="1780" width="10.21875" style="417" bestFit="1" customWidth="1"/>
    <col min="1781" max="1781" width="7.88671875" style="417" customWidth="1"/>
    <col min="1782" max="1784" width="5.44140625" style="417" customWidth="1"/>
    <col min="1785" max="1788" width="8.44140625" style="417" customWidth="1"/>
    <col min="1789" max="1789" width="12" style="417" customWidth="1"/>
    <col min="1790" max="1810" width="8.44140625" style="417" customWidth="1"/>
    <col min="1811" max="1812" width="6.77734375" style="417" customWidth="1"/>
    <col min="1813" max="1814" width="8.6640625" style="417" customWidth="1"/>
    <col min="1815" max="1817" width="6.77734375" style="417" customWidth="1"/>
    <col min="1818" max="1823" width="6.33203125" style="417" customWidth="1"/>
    <col min="1824" max="1824" width="9" style="417" customWidth="1"/>
    <col min="1825" max="1825" width="6.33203125" style="417" customWidth="1"/>
    <col min="1826" max="1832" width="6.21875" style="417" customWidth="1"/>
    <col min="1833" max="1838" width="9" style="417" customWidth="1"/>
    <col min="1839" max="1842" width="6.33203125" style="417" customWidth="1"/>
    <col min="1843" max="1851" width="9" style="417" customWidth="1"/>
    <col min="1852" max="1909" width="3.6640625" style="417" customWidth="1"/>
    <col min="1910" max="1914" width="9" style="417" customWidth="1"/>
    <col min="1915" max="1924" width="8.21875" style="417"/>
    <col min="1925" max="1925" width="14" style="417" customWidth="1"/>
    <col min="1926" max="1928" width="8.109375" style="417" customWidth="1"/>
    <col min="1929" max="1934" width="6" style="417" customWidth="1"/>
    <col min="1935" max="1936" width="9" style="417" customWidth="1"/>
    <col min="1937" max="1937" width="16.33203125" style="417" customWidth="1"/>
    <col min="1938" max="1938" width="9" style="417" customWidth="1"/>
    <col min="1939" max="1940" width="6.88671875" style="417" customWidth="1"/>
    <col min="1941" max="1942" width="6.33203125" style="417" customWidth="1"/>
    <col min="1943" max="1943" width="9" style="417" customWidth="1"/>
    <col min="1944" max="1944" width="5.44140625" style="417" customWidth="1"/>
    <col min="1945" max="1980" width="9" style="417" customWidth="1"/>
    <col min="1981" max="1981" width="15.33203125" style="417" bestFit="1" customWidth="1"/>
    <col min="1982" max="1982" width="16.44140625" style="417" bestFit="1" customWidth="1"/>
    <col min="1983" max="1988" width="9" style="417" customWidth="1"/>
    <col min="1989" max="1995" width="6" style="417" customWidth="1"/>
    <col min="1996" max="2013" width="5.21875" style="417" customWidth="1"/>
    <col min="2014" max="2016" width="6.6640625" style="417" customWidth="1"/>
    <col min="2017" max="2019" width="9" style="417" customWidth="1"/>
    <col min="2020" max="2020" width="10.77734375" style="417" customWidth="1"/>
    <col min="2021" max="2023" width="9" style="417" customWidth="1"/>
    <col min="2024" max="2024" width="10.21875" style="417" bestFit="1" customWidth="1"/>
    <col min="2025" max="2027" width="9" style="417" customWidth="1"/>
    <col min="2028" max="2028" width="9.21875" style="417" bestFit="1" customWidth="1"/>
    <col min="2029" max="2030" width="9" style="417" customWidth="1"/>
    <col min="2031" max="2031" width="9.109375" style="417" bestFit="1" customWidth="1"/>
    <col min="2032" max="2032" width="9.44140625" style="417" bestFit="1" customWidth="1"/>
    <col min="2033" max="2034" width="5.33203125" style="417" customWidth="1"/>
    <col min="2035" max="2035" width="9.21875" style="417" bestFit="1" customWidth="1"/>
    <col min="2036" max="2036" width="10.21875" style="417" bestFit="1" customWidth="1"/>
    <col min="2037" max="2037" width="7.88671875" style="417" customWidth="1"/>
    <col min="2038" max="2040" width="5.44140625" style="417" customWidth="1"/>
    <col min="2041" max="2044" width="8.44140625" style="417" customWidth="1"/>
    <col min="2045" max="2045" width="12" style="417" customWidth="1"/>
    <col min="2046" max="2066" width="8.44140625" style="417" customWidth="1"/>
    <col min="2067" max="2068" width="6.77734375" style="417" customWidth="1"/>
    <col min="2069" max="2070" width="8.6640625" style="417" customWidth="1"/>
    <col min="2071" max="2073" width="6.77734375" style="417" customWidth="1"/>
    <col min="2074" max="2079" width="6.33203125" style="417" customWidth="1"/>
    <col min="2080" max="2080" width="9" style="417" customWidth="1"/>
    <col min="2081" max="2081" width="6.33203125" style="417" customWidth="1"/>
    <col min="2082" max="2088" width="6.21875" style="417" customWidth="1"/>
    <col min="2089" max="2094" width="9" style="417" customWidth="1"/>
    <col min="2095" max="2098" width="6.33203125" style="417" customWidth="1"/>
    <col min="2099" max="2107" width="9" style="417" customWidth="1"/>
    <col min="2108" max="2165" width="3.6640625" style="417" customWidth="1"/>
    <col min="2166" max="2170" width="9" style="417" customWidth="1"/>
    <col min="2171" max="2180" width="8.21875" style="417"/>
    <col min="2181" max="2181" width="14" style="417" customWidth="1"/>
    <col min="2182" max="2184" width="8.109375" style="417" customWidth="1"/>
    <col min="2185" max="2190" width="6" style="417" customWidth="1"/>
    <col min="2191" max="2192" width="9" style="417" customWidth="1"/>
    <col min="2193" max="2193" width="16.33203125" style="417" customWidth="1"/>
    <col min="2194" max="2194" width="9" style="417" customWidth="1"/>
    <col min="2195" max="2196" width="6.88671875" style="417" customWidth="1"/>
    <col min="2197" max="2198" width="6.33203125" style="417" customWidth="1"/>
    <col min="2199" max="2199" width="9" style="417" customWidth="1"/>
    <col min="2200" max="2200" width="5.44140625" style="417" customWidth="1"/>
    <col min="2201" max="2236" width="9" style="417" customWidth="1"/>
    <col min="2237" max="2237" width="15.33203125" style="417" bestFit="1" customWidth="1"/>
    <col min="2238" max="2238" width="16.44140625" style="417" bestFit="1" customWidth="1"/>
    <col min="2239" max="2244" width="9" style="417" customWidth="1"/>
    <col min="2245" max="2251" width="6" style="417" customWidth="1"/>
    <col min="2252" max="2269" width="5.21875" style="417" customWidth="1"/>
    <col min="2270" max="2272" width="6.6640625" style="417" customWidth="1"/>
    <col min="2273" max="2275" width="9" style="417" customWidth="1"/>
    <col min="2276" max="2276" width="10.77734375" style="417" customWidth="1"/>
    <col min="2277" max="2279" width="9" style="417" customWidth="1"/>
    <col min="2280" max="2280" width="10.21875" style="417" bestFit="1" customWidth="1"/>
    <col min="2281" max="2283" width="9" style="417" customWidth="1"/>
    <col min="2284" max="2284" width="9.21875" style="417" bestFit="1" customWidth="1"/>
    <col min="2285" max="2286" width="9" style="417" customWidth="1"/>
    <col min="2287" max="2287" width="9.109375" style="417" bestFit="1" customWidth="1"/>
    <col min="2288" max="2288" width="9.44140625" style="417" bestFit="1" customWidth="1"/>
    <col min="2289" max="2290" width="5.33203125" style="417" customWidth="1"/>
    <col min="2291" max="2291" width="9.21875" style="417" bestFit="1" customWidth="1"/>
    <col min="2292" max="2292" width="10.21875" style="417" bestFit="1" customWidth="1"/>
    <col min="2293" max="2293" width="7.88671875" style="417" customWidth="1"/>
    <col min="2294" max="2296" width="5.44140625" style="417" customWidth="1"/>
    <col min="2297" max="2300" width="8.44140625" style="417" customWidth="1"/>
    <col min="2301" max="2301" width="12" style="417" customWidth="1"/>
    <col min="2302" max="2322" width="8.44140625" style="417" customWidth="1"/>
    <col min="2323" max="2324" width="6.77734375" style="417" customWidth="1"/>
    <col min="2325" max="2326" width="8.6640625" style="417" customWidth="1"/>
    <col min="2327" max="2329" width="6.77734375" style="417" customWidth="1"/>
    <col min="2330" max="2335" width="6.33203125" style="417" customWidth="1"/>
    <col min="2336" max="2336" width="9" style="417" customWidth="1"/>
    <col min="2337" max="2337" width="6.33203125" style="417" customWidth="1"/>
    <col min="2338" max="2344" width="6.21875" style="417" customWidth="1"/>
    <col min="2345" max="2350" width="9" style="417" customWidth="1"/>
    <col min="2351" max="2354" width="6.33203125" style="417" customWidth="1"/>
    <col min="2355" max="2363" width="9" style="417" customWidth="1"/>
    <col min="2364" max="2421" width="3.6640625" style="417" customWidth="1"/>
    <col min="2422" max="2426" width="9" style="417" customWidth="1"/>
    <col min="2427" max="2436" width="8.21875" style="417"/>
    <col min="2437" max="2437" width="14" style="417" customWidth="1"/>
    <col min="2438" max="2440" width="8.109375" style="417" customWidth="1"/>
    <col min="2441" max="2446" width="6" style="417" customWidth="1"/>
    <col min="2447" max="2448" width="9" style="417" customWidth="1"/>
    <col min="2449" max="2449" width="16.33203125" style="417" customWidth="1"/>
    <col min="2450" max="2450" width="9" style="417" customWidth="1"/>
    <col min="2451" max="2452" width="6.88671875" style="417" customWidth="1"/>
    <col min="2453" max="2454" width="6.33203125" style="417" customWidth="1"/>
    <col min="2455" max="2455" width="9" style="417" customWidth="1"/>
    <col min="2456" max="2456" width="5.44140625" style="417" customWidth="1"/>
    <col min="2457" max="2492" width="9" style="417" customWidth="1"/>
    <col min="2493" max="2493" width="15.33203125" style="417" bestFit="1" customWidth="1"/>
    <col min="2494" max="2494" width="16.44140625" style="417" bestFit="1" customWidth="1"/>
    <col min="2495" max="2500" width="9" style="417" customWidth="1"/>
    <col min="2501" max="2507" width="6" style="417" customWidth="1"/>
    <col min="2508" max="2525" width="5.21875" style="417" customWidth="1"/>
    <col min="2526" max="2528" width="6.6640625" style="417" customWidth="1"/>
    <col min="2529" max="2531" width="9" style="417" customWidth="1"/>
    <col min="2532" max="2532" width="10.77734375" style="417" customWidth="1"/>
    <col min="2533" max="2535" width="9" style="417" customWidth="1"/>
    <col min="2536" max="2536" width="10.21875" style="417" bestFit="1" customWidth="1"/>
    <col min="2537" max="2539" width="9" style="417" customWidth="1"/>
    <col min="2540" max="2540" width="9.21875" style="417" bestFit="1" customWidth="1"/>
    <col min="2541" max="2542" width="9" style="417" customWidth="1"/>
    <col min="2543" max="2543" width="9.109375" style="417" bestFit="1" customWidth="1"/>
    <col min="2544" max="2544" width="9.44140625" style="417" bestFit="1" customWidth="1"/>
    <col min="2545" max="2546" width="5.33203125" style="417" customWidth="1"/>
    <col min="2547" max="2547" width="9.21875" style="417" bestFit="1" customWidth="1"/>
    <col min="2548" max="2548" width="10.21875" style="417" bestFit="1" customWidth="1"/>
    <col min="2549" max="2549" width="7.88671875" style="417" customWidth="1"/>
    <col min="2550" max="2552" width="5.44140625" style="417" customWidth="1"/>
    <col min="2553" max="2556" width="8.44140625" style="417" customWidth="1"/>
    <col min="2557" max="2557" width="12" style="417" customWidth="1"/>
    <col min="2558" max="2578" width="8.44140625" style="417" customWidth="1"/>
    <col min="2579" max="2580" width="6.77734375" style="417" customWidth="1"/>
    <col min="2581" max="2582" width="8.6640625" style="417" customWidth="1"/>
    <col min="2583" max="2585" width="6.77734375" style="417" customWidth="1"/>
    <col min="2586" max="2591" width="6.33203125" style="417" customWidth="1"/>
    <col min="2592" max="2592" width="9" style="417" customWidth="1"/>
    <col min="2593" max="2593" width="6.33203125" style="417" customWidth="1"/>
    <col min="2594" max="2600" width="6.21875" style="417" customWidth="1"/>
    <col min="2601" max="2606" width="9" style="417" customWidth="1"/>
    <col min="2607" max="2610" width="6.33203125" style="417" customWidth="1"/>
    <col min="2611" max="2619" width="9" style="417" customWidth="1"/>
    <col min="2620" max="2677" width="3.6640625" style="417" customWidth="1"/>
    <col min="2678" max="2682" width="9" style="417" customWidth="1"/>
    <col min="2683" max="2692" width="8.21875" style="417"/>
    <col min="2693" max="2693" width="14" style="417" customWidth="1"/>
    <col min="2694" max="2696" width="8.109375" style="417" customWidth="1"/>
    <col min="2697" max="2702" width="6" style="417" customWidth="1"/>
    <col min="2703" max="2704" width="9" style="417" customWidth="1"/>
    <col min="2705" max="2705" width="16.33203125" style="417" customWidth="1"/>
    <col min="2706" max="2706" width="9" style="417" customWidth="1"/>
    <col min="2707" max="2708" width="6.88671875" style="417" customWidth="1"/>
    <col min="2709" max="2710" width="6.33203125" style="417" customWidth="1"/>
    <col min="2711" max="2711" width="9" style="417" customWidth="1"/>
    <col min="2712" max="2712" width="5.44140625" style="417" customWidth="1"/>
    <col min="2713" max="2748" width="9" style="417" customWidth="1"/>
    <col min="2749" max="2749" width="15.33203125" style="417" bestFit="1" customWidth="1"/>
    <col min="2750" max="2750" width="16.44140625" style="417" bestFit="1" customWidth="1"/>
    <col min="2751" max="2756" width="9" style="417" customWidth="1"/>
    <col min="2757" max="2763" width="6" style="417" customWidth="1"/>
    <col min="2764" max="2781" width="5.21875" style="417" customWidth="1"/>
    <col min="2782" max="2784" width="6.6640625" style="417" customWidth="1"/>
    <col min="2785" max="2787" width="9" style="417" customWidth="1"/>
    <col min="2788" max="2788" width="10.77734375" style="417" customWidth="1"/>
    <col min="2789" max="2791" width="9" style="417" customWidth="1"/>
    <col min="2792" max="2792" width="10.21875" style="417" bestFit="1" customWidth="1"/>
    <col min="2793" max="2795" width="9" style="417" customWidth="1"/>
    <col min="2796" max="2796" width="9.21875" style="417" bestFit="1" customWidth="1"/>
    <col min="2797" max="2798" width="9" style="417" customWidth="1"/>
    <col min="2799" max="2799" width="9.109375" style="417" bestFit="1" customWidth="1"/>
    <col min="2800" max="2800" width="9.44140625" style="417" bestFit="1" customWidth="1"/>
    <col min="2801" max="2802" width="5.33203125" style="417" customWidth="1"/>
    <col min="2803" max="2803" width="9.21875" style="417" bestFit="1" customWidth="1"/>
    <col min="2804" max="2804" width="10.21875" style="417" bestFit="1" customWidth="1"/>
    <col min="2805" max="2805" width="7.88671875" style="417" customWidth="1"/>
    <col min="2806" max="2808" width="5.44140625" style="417" customWidth="1"/>
    <col min="2809" max="2812" width="8.44140625" style="417" customWidth="1"/>
    <col min="2813" max="2813" width="12" style="417" customWidth="1"/>
    <col min="2814" max="2834" width="8.44140625" style="417" customWidth="1"/>
    <col min="2835" max="2836" width="6.77734375" style="417" customWidth="1"/>
    <col min="2837" max="2838" width="8.6640625" style="417" customWidth="1"/>
    <col min="2839" max="2841" width="6.77734375" style="417" customWidth="1"/>
    <col min="2842" max="2847" width="6.33203125" style="417" customWidth="1"/>
    <col min="2848" max="2848" width="9" style="417" customWidth="1"/>
    <col min="2849" max="2849" width="6.33203125" style="417" customWidth="1"/>
    <col min="2850" max="2856" width="6.21875" style="417" customWidth="1"/>
    <col min="2857" max="2862" width="9" style="417" customWidth="1"/>
    <col min="2863" max="2866" width="6.33203125" style="417" customWidth="1"/>
    <col min="2867" max="2875" width="9" style="417" customWidth="1"/>
    <col min="2876" max="2933" width="3.6640625" style="417" customWidth="1"/>
    <col min="2934" max="2938" width="9" style="417" customWidth="1"/>
    <col min="2939" max="2948" width="8.21875" style="417"/>
    <col min="2949" max="2949" width="14" style="417" customWidth="1"/>
    <col min="2950" max="2952" width="8.109375" style="417" customWidth="1"/>
    <col min="2953" max="2958" width="6" style="417" customWidth="1"/>
    <col min="2959" max="2960" width="9" style="417" customWidth="1"/>
    <col min="2961" max="2961" width="16.33203125" style="417" customWidth="1"/>
    <col min="2962" max="2962" width="9" style="417" customWidth="1"/>
    <col min="2963" max="2964" width="6.88671875" style="417" customWidth="1"/>
    <col min="2965" max="2966" width="6.33203125" style="417" customWidth="1"/>
    <col min="2967" max="2967" width="9" style="417" customWidth="1"/>
    <col min="2968" max="2968" width="5.44140625" style="417" customWidth="1"/>
    <col min="2969" max="3004" width="9" style="417" customWidth="1"/>
    <col min="3005" max="3005" width="15.33203125" style="417" bestFit="1" customWidth="1"/>
    <col min="3006" max="3006" width="16.44140625" style="417" bestFit="1" customWidth="1"/>
    <col min="3007" max="3012" width="9" style="417" customWidth="1"/>
    <col min="3013" max="3019" width="6" style="417" customWidth="1"/>
    <col min="3020" max="3037" width="5.21875" style="417" customWidth="1"/>
    <col min="3038" max="3040" width="6.6640625" style="417" customWidth="1"/>
    <col min="3041" max="3043" width="9" style="417" customWidth="1"/>
    <col min="3044" max="3044" width="10.77734375" style="417" customWidth="1"/>
    <col min="3045" max="3047" width="9" style="417" customWidth="1"/>
    <col min="3048" max="3048" width="10.21875" style="417" bestFit="1" customWidth="1"/>
    <col min="3049" max="3051" width="9" style="417" customWidth="1"/>
    <col min="3052" max="3052" width="9.21875" style="417" bestFit="1" customWidth="1"/>
    <col min="3053" max="3054" width="9" style="417" customWidth="1"/>
    <col min="3055" max="3055" width="9.109375" style="417" bestFit="1" customWidth="1"/>
    <col min="3056" max="3056" width="9.44140625" style="417" bestFit="1" customWidth="1"/>
    <col min="3057" max="3058" width="5.33203125" style="417" customWidth="1"/>
    <col min="3059" max="3059" width="9.21875" style="417" bestFit="1" customWidth="1"/>
    <col min="3060" max="3060" width="10.21875" style="417" bestFit="1" customWidth="1"/>
    <col min="3061" max="3061" width="7.88671875" style="417" customWidth="1"/>
    <col min="3062" max="3064" width="5.44140625" style="417" customWidth="1"/>
    <col min="3065" max="3068" width="8.44140625" style="417" customWidth="1"/>
    <col min="3069" max="3069" width="12" style="417" customWidth="1"/>
    <col min="3070" max="3090" width="8.44140625" style="417" customWidth="1"/>
    <col min="3091" max="3092" width="6.77734375" style="417" customWidth="1"/>
    <col min="3093" max="3094" width="8.6640625" style="417" customWidth="1"/>
    <col min="3095" max="3097" width="6.77734375" style="417" customWidth="1"/>
    <col min="3098" max="3103" width="6.33203125" style="417" customWidth="1"/>
    <col min="3104" max="3104" width="9" style="417" customWidth="1"/>
    <col min="3105" max="3105" width="6.33203125" style="417" customWidth="1"/>
    <col min="3106" max="3112" width="6.21875" style="417" customWidth="1"/>
    <col min="3113" max="3118" width="9" style="417" customWidth="1"/>
    <col min="3119" max="3122" width="6.33203125" style="417" customWidth="1"/>
    <col min="3123" max="3131" width="9" style="417" customWidth="1"/>
    <col min="3132" max="3189" width="3.6640625" style="417" customWidth="1"/>
    <col min="3190" max="3194" width="9" style="417" customWidth="1"/>
    <col min="3195" max="3204" width="8.21875" style="417"/>
    <col min="3205" max="3205" width="14" style="417" customWidth="1"/>
    <col min="3206" max="3208" width="8.109375" style="417" customWidth="1"/>
    <col min="3209" max="3214" width="6" style="417" customWidth="1"/>
    <col min="3215" max="3216" width="9" style="417" customWidth="1"/>
    <col min="3217" max="3217" width="16.33203125" style="417" customWidth="1"/>
    <col min="3218" max="3218" width="9" style="417" customWidth="1"/>
    <col min="3219" max="3220" width="6.88671875" style="417" customWidth="1"/>
    <col min="3221" max="3222" width="6.33203125" style="417" customWidth="1"/>
    <col min="3223" max="3223" width="9" style="417" customWidth="1"/>
    <col min="3224" max="3224" width="5.44140625" style="417" customWidth="1"/>
    <col min="3225" max="3260" width="9" style="417" customWidth="1"/>
    <col min="3261" max="3261" width="15.33203125" style="417" bestFit="1" customWidth="1"/>
    <col min="3262" max="3262" width="16.44140625" style="417" bestFit="1" customWidth="1"/>
    <col min="3263" max="3268" width="9" style="417" customWidth="1"/>
    <col min="3269" max="3275" width="6" style="417" customWidth="1"/>
    <col min="3276" max="3293" width="5.21875" style="417" customWidth="1"/>
    <col min="3294" max="3296" width="6.6640625" style="417" customWidth="1"/>
    <col min="3297" max="3299" width="9" style="417" customWidth="1"/>
    <col min="3300" max="3300" width="10.77734375" style="417" customWidth="1"/>
    <col min="3301" max="3303" width="9" style="417" customWidth="1"/>
    <col min="3304" max="3304" width="10.21875" style="417" bestFit="1" customWidth="1"/>
    <col min="3305" max="3307" width="9" style="417" customWidth="1"/>
    <col min="3308" max="3308" width="9.21875" style="417" bestFit="1" customWidth="1"/>
    <col min="3309" max="3310" width="9" style="417" customWidth="1"/>
    <col min="3311" max="3311" width="9.109375" style="417" bestFit="1" customWidth="1"/>
    <col min="3312" max="3312" width="9.44140625" style="417" bestFit="1" customWidth="1"/>
    <col min="3313" max="3314" width="5.33203125" style="417" customWidth="1"/>
    <col min="3315" max="3315" width="9.21875" style="417" bestFit="1" customWidth="1"/>
    <col min="3316" max="3316" width="10.21875" style="417" bestFit="1" customWidth="1"/>
    <col min="3317" max="3317" width="7.88671875" style="417" customWidth="1"/>
    <col min="3318" max="3320" width="5.44140625" style="417" customWidth="1"/>
    <col min="3321" max="3324" width="8.44140625" style="417" customWidth="1"/>
    <col min="3325" max="3325" width="12" style="417" customWidth="1"/>
    <col min="3326" max="3346" width="8.44140625" style="417" customWidth="1"/>
    <col min="3347" max="3348" width="6.77734375" style="417" customWidth="1"/>
    <col min="3349" max="3350" width="8.6640625" style="417" customWidth="1"/>
    <col min="3351" max="3353" width="6.77734375" style="417" customWidth="1"/>
    <col min="3354" max="3359" width="6.33203125" style="417" customWidth="1"/>
    <col min="3360" max="3360" width="9" style="417" customWidth="1"/>
    <col min="3361" max="3361" width="6.33203125" style="417" customWidth="1"/>
    <col min="3362" max="3368" width="6.21875" style="417" customWidth="1"/>
    <col min="3369" max="3374" width="9" style="417" customWidth="1"/>
    <col min="3375" max="3378" width="6.33203125" style="417" customWidth="1"/>
    <col min="3379" max="3387" width="9" style="417" customWidth="1"/>
    <col min="3388" max="3445" width="3.6640625" style="417" customWidth="1"/>
    <col min="3446" max="3450" width="9" style="417" customWidth="1"/>
    <col min="3451" max="3460" width="8.21875" style="417"/>
    <col min="3461" max="3461" width="14" style="417" customWidth="1"/>
    <col min="3462" max="3464" width="8.109375" style="417" customWidth="1"/>
    <col min="3465" max="3470" width="6" style="417" customWidth="1"/>
    <col min="3471" max="3472" width="9" style="417" customWidth="1"/>
    <col min="3473" max="3473" width="16.33203125" style="417" customWidth="1"/>
    <col min="3474" max="3474" width="9" style="417" customWidth="1"/>
    <col min="3475" max="3476" width="6.88671875" style="417" customWidth="1"/>
    <col min="3477" max="3478" width="6.33203125" style="417" customWidth="1"/>
    <col min="3479" max="3479" width="9" style="417" customWidth="1"/>
    <col min="3480" max="3480" width="5.44140625" style="417" customWidth="1"/>
    <col min="3481" max="3516" width="9" style="417" customWidth="1"/>
    <col min="3517" max="3517" width="15.33203125" style="417" bestFit="1" customWidth="1"/>
    <col min="3518" max="3518" width="16.44140625" style="417" bestFit="1" customWidth="1"/>
    <col min="3519" max="3524" width="9" style="417" customWidth="1"/>
    <col min="3525" max="3531" width="6" style="417" customWidth="1"/>
    <col min="3532" max="3549" width="5.21875" style="417" customWidth="1"/>
    <col min="3550" max="3552" width="6.6640625" style="417" customWidth="1"/>
    <col min="3553" max="3555" width="9" style="417" customWidth="1"/>
    <col min="3556" max="3556" width="10.77734375" style="417" customWidth="1"/>
    <col min="3557" max="3559" width="9" style="417" customWidth="1"/>
    <col min="3560" max="3560" width="10.21875" style="417" bestFit="1" customWidth="1"/>
    <col min="3561" max="3563" width="9" style="417" customWidth="1"/>
    <col min="3564" max="3564" width="9.21875" style="417" bestFit="1" customWidth="1"/>
    <col min="3565" max="3566" width="9" style="417" customWidth="1"/>
    <col min="3567" max="3567" width="9.109375" style="417" bestFit="1" customWidth="1"/>
    <col min="3568" max="3568" width="9.44140625" style="417" bestFit="1" customWidth="1"/>
    <col min="3569" max="3570" width="5.33203125" style="417" customWidth="1"/>
    <col min="3571" max="3571" width="9.21875" style="417" bestFit="1" customWidth="1"/>
    <col min="3572" max="3572" width="10.21875" style="417" bestFit="1" customWidth="1"/>
    <col min="3573" max="3573" width="7.88671875" style="417" customWidth="1"/>
    <col min="3574" max="3576" width="5.44140625" style="417" customWidth="1"/>
    <col min="3577" max="3580" width="8.44140625" style="417" customWidth="1"/>
    <col min="3581" max="3581" width="12" style="417" customWidth="1"/>
    <col min="3582" max="3602" width="8.44140625" style="417" customWidth="1"/>
    <col min="3603" max="3604" width="6.77734375" style="417" customWidth="1"/>
    <col min="3605" max="3606" width="8.6640625" style="417" customWidth="1"/>
    <col min="3607" max="3609" width="6.77734375" style="417" customWidth="1"/>
    <col min="3610" max="3615" width="6.33203125" style="417" customWidth="1"/>
    <col min="3616" max="3616" width="9" style="417" customWidth="1"/>
    <col min="3617" max="3617" width="6.33203125" style="417" customWidth="1"/>
    <col min="3618" max="3624" width="6.21875" style="417" customWidth="1"/>
    <col min="3625" max="3630" width="9" style="417" customWidth="1"/>
    <col min="3631" max="3634" width="6.33203125" style="417" customWidth="1"/>
    <col min="3635" max="3643" width="9" style="417" customWidth="1"/>
    <col min="3644" max="3701" width="3.6640625" style="417" customWidth="1"/>
    <col min="3702" max="3706" width="9" style="417" customWidth="1"/>
    <col min="3707" max="3716" width="8.21875" style="417"/>
    <col min="3717" max="3717" width="14" style="417" customWidth="1"/>
    <col min="3718" max="3720" width="8.109375" style="417" customWidth="1"/>
    <col min="3721" max="3726" width="6" style="417" customWidth="1"/>
    <col min="3727" max="3728" width="9" style="417" customWidth="1"/>
    <col min="3729" max="3729" width="16.33203125" style="417" customWidth="1"/>
    <col min="3730" max="3730" width="9" style="417" customWidth="1"/>
    <col min="3731" max="3732" width="6.88671875" style="417" customWidth="1"/>
    <col min="3733" max="3734" width="6.33203125" style="417" customWidth="1"/>
    <col min="3735" max="3735" width="9" style="417" customWidth="1"/>
    <col min="3736" max="3736" width="5.44140625" style="417" customWidth="1"/>
    <col min="3737" max="3772" width="9" style="417" customWidth="1"/>
    <col min="3773" max="3773" width="15.33203125" style="417" bestFit="1" customWidth="1"/>
    <col min="3774" max="3774" width="16.44140625" style="417" bestFit="1" customWidth="1"/>
    <col min="3775" max="3780" width="9" style="417" customWidth="1"/>
    <col min="3781" max="3787" width="6" style="417" customWidth="1"/>
    <col min="3788" max="3805" width="5.21875" style="417" customWidth="1"/>
    <col min="3806" max="3808" width="6.6640625" style="417" customWidth="1"/>
    <col min="3809" max="3811" width="9" style="417" customWidth="1"/>
    <col min="3812" max="3812" width="10.77734375" style="417" customWidth="1"/>
    <col min="3813" max="3815" width="9" style="417" customWidth="1"/>
    <col min="3816" max="3816" width="10.21875" style="417" bestFit="1" customWidth="1"/>
    <col min="3817" max="3819" width="9" style="417" customWidth="1"/>
    <col min="3820" max="3820" width="9.21875" style="417" bestFit="1" customWidth="1"/>
    <col min="3821" max="3822" width="9" style="417" customWidth="1"/>
    <col min="3823" max="3823" width="9.109375" style="417" bestFit="1" customWidth="1"/>
    <col min="3824" max="3824" width="9.44140625" style="417" bestFit="1" customWidth="1"/>
    <col min="3825" max="3826" width="5.33203125" style="417" customWidth="1"/>
    <col min="3827" max="3827" width="9.21875" style="417" bestFit="1" customWidth="1"/>
    <col min="3828" max="3828" width="10.21875" style="417" bestFit="1" customWidth="1"/>
    <col min="3829" max="3829" width="7.88671875" style="417" customWidth="1"/>
    <col min="3830" max="3832" width="5.44140625" style="417" customWidth="1"/>
    <col min="3833" max="3836" width="8.44140625" style="417" customWidth="1"/>
    <col min="3837" max="3837" width="12" style="417" customWidth="1"/>
    <col min="3838" max="3858" width="8.44140625" style="417" customWidth="1"/>
    <col min="3859" max="3860" width="6.77734375" style="417" customWidth="1"/>
    <col min="3861" max="3862" width="8.6640625" style="417" customWidth="1"/>
    <col min="3863" max="3865" width="6.77734375" style="417" customWidth="1"/>
    <col min="3866" max="3871" width="6.33203125" style="417" customWidth="1"/>
    <col min="3872" max="3872" width="9" style="417" customWidth="1"/>
    <col min="3873" max="3873" width="6.33203125" style="417" customWidth="1"/>
    <col min="3874" max="3880" width="6.21875" style="417" customWidth="1"/>
    <col min="3881" max="3886" width="9" style="417" customWidth="1"/>
    <col min="3887" max="3890" width="6.33203125" style="417" customWidth="1"/>
    <col min="3891" max="3899" width="9" style="417" customWidth="1"/>
    <col min="3900" max="3957" width="3.6640625" style="417" customWidth="1"/>
    <col min="3958" max="3962" width="9" style="417" customWidth="1"/>
    <col min="3963" max="3972" width="8.21875" style="417"/>
    <col min="3973" max="3973" width="14" style="417" customWidth="1"/>
    <col min="3974" max="3976" width="8.109375" style="417" customWidth="1"/>
    <col min="3977" max="3982" width="6" style="417" customWidth="1"/>
    <col min="3983" max="3984" width="9" style="417" customWidth="1"/>
    <col min="3985" max="3985" width="16.33203125" style="417" customWidth="1"/>
    <col min="3986" max="3986" width="9" style="417" customWidth="1"/>
    <col min="3987" max="3988" width="6.88671875" style="417" customWidth="1"/>
    <col min="3989" max="3990" width="6.33203125" style="417" customWidth="1"/>
    <col min="3991" max="3991" width="9" style="417" customWidth="1"/>
    <col min="3992" max="3992" width="5.44140625" style="417" customWidth="1"/>
    <col min="3993" max="4028" width="9" style="417" customWidth="1"/>
    <col min="4029" max="4029" width="15.33203125" style="417" bestFit="1" customWidth="1"/>
    <col min="4030" max="4030" width="16.44140625" style="417" bestFit="1" customWidth="1"/>
    <col min="4031" max="4036" width="9" style="417" customWidth="1"/>
    <col min="4037" max="4043" width="6" style="417" customWidth="1"/>
    <col min="4044" max="4061" width="5.21875" style="417" customWidth="1"/>
    <col min="4062" max="4064" width="6.6640625" style="417" customWidth="1"/>
    <col min="4065" max="4067" width="9" style="417" customWidth="1"/>
    <col min="4068" max="4068" width="10.77734375" style="417" customWidth="1"/>
    <col min="4069" max="4071" width="9" style="417" customWidth="1"/>
    <col min="4072" max="4072" width="10.21875" style="417" bestFit="1" customWidth="1"/>
    <col min="4073" max="4075" width="9" style="417" customWidth="1"/>
    <col min="4076" max="4076" width="9.21875" style="417" bestFit="1" customWidth="1"/>
    <col min="4077" max="4078" width="9" style="417" customWidth="1"/>
    <col min="4079" max="4079" width="9.109375" style="417" bestFit="1" customWidth="1"/>
    <col min="4080" max="4080" width="9.44140625" style="417" bestFit="1" customWidth="1"/>
    <col min="4081" max="4082" width="5.33203125" style="417" customWidth="1"/>
    <col min="4083" max="4083" width="9.21875" style="417" bestFit="1" customWidth="1"/>
    <col min="4084" max="4084" width="10.21875" style="417" bestFit="1" customWidth="1"/>
    <col min="4085" max="4085" width="7.88671875" style="417" customWidth="1"/>
    <col min="4086" max="4088" width="5.44140625" style="417" customWidth="1"/>
    <col min="4089" max="4092" width="8.44140625" style="417" customWidth="1"/>
    <col min="4093" max="4093" width="12" style="417" customWidth="1"/>
    <col min="4094" max="4114" width="8.44140625" style="417" customWidth="1"/>
    <col min="4115" max="4116" width="6.77734375" style="417" customWidth="1"/>
    <col min="4117" max="4118" width="8.6640625" style="417" customWidth="1"/>
    <col min="4119" max="4121" width="6.77734375" style="417" customWidth="1"/>
    <col min="4122" max="4127" width="6.33203125" style="417" customWidth="1"/>
    <col min="4128" max="4128" width="9" style="417" customWidth="1"/>
    <col min="4129" max="4129" width="6.33203125" style="417" customWidth="1"/>
    <col min="4130" max="4136" width="6.21875" style="417" customWidth="1"/>
    <col min="4137" max="4142" width="9" style="417" customWidth="1"/>
    <col min="4143" max="4146" width="6.33203125" style="417" customWidth="1"/>
    <col min="4147" max="4155" width="9" style="417" customWidth="1"/>
    <col min="4156" max="4213" width="3.6640625" style="417" customWidth="1"/>
    <col min="4214" max="4218" width="9" style="417" customWidth="1"/>
    <col min="4219" max="4228" width="8.21875" style="417"/>
    <col min="4229" max="4229" width="14" style="417" customWidth="1"/>
    <col min="4230" max="4232" width="8.109375" style="417" customWidth="1"/>
    <col min="4233" max="4238" width="6" style="417" customWidth="1"/>
    <col min="4239" max="4240" width="9" style="417" customWidth="1"/>
    <col min="4241" max="4241" width="16.33203125" style="417" customWidth="1"/>
    <col min="4242" max="4242" width="9" style="417" customWidth="1"/>
    <col min="4243" max="4244" width="6.88671875" style="417" customWidth="1"/>
    <col min="4245" max="4246" width="6.33203125" style="417" customWidth="1"/>
    <col min="4247" max="4247" width="9" style="417" customWidth="1"/>
    <col min="4248" max="4248" width="5.44140625" style="417" customWidth="1"/>
    <col min="4249" max="4284" width="9" style="417" customWidth="1"/>
    <col min="4285" max="4285" width="15.33203125" style="417" bestFit="1" customWidth="1"/>
    <col min="4286" max="4286" width="16.44140625" style="417" bestFit="1" customWidth="1"/>
    <col min="4287" max="4292" width="9" style="417" customWidth="1"/>
    <col min="4293" max="4299" width="6" style="417" customWidth="1"/>
    <col min="4300" max="4317" width="5.21875" style="417" customWidth="1"/>
    <col min="4318" max="4320" width="6.6640625" style="417" customWidth="1"/>
    <col min="4321" max="4323" width="9" style="417" customWidth="1"/>
    <col min="4324" max="4324" width="10.77734375" style="417" customWidth="1"/>
    <col min="4325" max="4327" width="9" style="417" customWidth="1"/>
    <col min="4328" max="4328" width="10.21875" style="417" bestFit="1" customWidth="1"/>
    <col min="4329" max="4331" width="9" style="417" customWidth="1"/>
    <col min="4332" max="4332" width="9.21875" style="417" bestFit="1" customWidth="1"/>
    <col min="4333" max="4334" width="9" style="417" customWidth="1"/>
    <col min="4335" max="4335" width="9.109375" style="417" bestFit="1" customWidth="1"/>
    <col min="4336" max="4336" width="9.44140625" style="417" bestFit="1" customWidth="1"/>
    <col min="4337" max="4338" width="5.33203125" style="417" customWidth="1"/>
    <col min="4339" max="4339" width="9.21875" style="417" bestFit="1" customWidth="1"/>
    <col min="4340" max="4340" width="10.21875" style="417" bestFit="1" customWidth="1"/>
    <col min="4341" max="4341" width="7.88671875" style="417" customWidth="1"/>
    <col min="4342" max="4344" width="5.44140625" style="417" customWidth="1"/>
    <col min="4345" max="4348" width="8.44140625" style="417" customWidth="1"/>
    <col min="4349" max="4349" width="12" style="417" customWidth="1"/>
    <col min="4350" max="4370" width="8.44140625" style="417" customWidth="1"/>
    <col min="4371" max="4372" width="6.77734375" style="417" customWidth="1"/>
    <col min="4373" max="4374" width="8.6640625" style="417" customWidth="1"/>
    <col min="4375" max="4377" width="6.77734375" style="417" customWidth="1"/>
    <col min="4378" max="4383" width="6.33203125" style="417" customWidth="1"/>
    <col min="4384" max="4384" width="9" style="417" customWidth="1"/>
    <col min="4385" max="4385" width="6.33203125" style="417" customWidth="1"/>
    <col min="4386" max="4392" width="6.21875" style="417" customWidth="1"/>
    <col min="4393" max="4398" width="9" style="417" customWidth="1"/>
    <col min="4399" max="4402" width="6.33203125" style="417" customWidth="1"/>
    <col min="4403" max="4411" width="9" style="417" customWidth="1"/>
    <col min="4412" max="4469" width="3.6640625" style="417" customWidth="1"/>
    <col min="4470" max="4474" width="9" style="417" customWidth="1"/>
    <col min="4475" max="4484" width="8.21875" style="417"/>
    <col min="4485" max="4485" width="14" style="417" customWidth="1"/>
    <col min="4486" max="4488" width="8.109375" style="417" customWidth="1"/>
    <col min="4489" max="4494" width="6" style="417" customWidth="1"/>
    <col min="4495" max="4496" width="9" style="417" customWidth="1"/>
    <col min="4497" max="4497" width="16.33203125" style="417" customWidth="1"/>
    <col min="4498" max="4498" width="9" style="417" customWidth="1"/>
    <col min="4499" max="4500" width="6.88671875" style="417" customWidth="1"/>
    <col min="4501" max="4502" width="6.33203125" style="417" customWidth="1"/>
    <col min="4503" max="4503" width="9" style="417" customWidth="1"/>
    <col min="4504" max="4504" width="5.44140625" style="417" customWidth="1"/>
    <col min="4505" max="4540" width="9" style="417" customWidth="1"/>
    <col min="4541" max="4541" width="15.33203125" style="417" bestFit="1" customWidth="1"/>
    <col min="4542" max="4542" width="16.44140625" style="417" bestFit="1" customWidth="1"/>
    <col min="4543" max="4548" width="9" style="417" customWidth="1"/>
    <col min="4549" max="4555" width="6" style="417" customWidth="1"/>
    <col min="4556" max="4573" width="5.21875" style="417" customWidth="1"/>
    <col min="4574" max="4576" width="6.6640625" style="417" customWidth="1"/>
    <col min="4577" max="4579" width="9" style="417" customWidth="1"/>
    <col min="4580" max="4580" width="10.77734375" style="417" customWidth="1"/>
    <col min="4581" max="4583" width="9" style="417" customWidth="1"/>
    <col min="4584" max="4584" width="10.21875" style="417" bestFit="1" customWidth="1"/>
    <col min="4585" max="4587" width="9" style="417" customWidth="1"/>
    <col min="4588" max="4588" width="9.21875" style="417" bestFit="1" customWidth="1"/>
    <col min="4589" max="4590" width="9" style="417" customWidth="1"/>
    <col min="4591" max="4591" width="9.109375" style="417" bestFit="1" customWidth="1"/>
    <col min="4592" max="4592" width="9.44140625" style="417" bestFit="1" customWidth="1"/>
    <col min="4593" max="4594" width="5.33203125" style="417" customWidth="1"/>
    <col min="4595" max="4595" width="9.21875" style="417" bestFit="1" customWidth="1"/>
    <col min="4596" max="4596" width="10.21875" style="417" bestFit="1" customWidth="1"/>
    <col min="4597" max="4597" width="7.88671875" style="417" customWidth="1"/>
    <col min="4598" max="4600" width="5.44140625" style="417" customWidth="1"/>
    <col min="4601" max="4604" width="8.44140625" style="417" customWidth="1"/>
    <col min="4605" max="4605" width="12" style="417" customWidth="1"/>
    <col min="4606" max="4626" width="8.44140625" style="417" customWidth="1"/>
    <col min="4627" max="4628" width="6.77734375" style="417" customWidth="1"/>
    <col min="4629" max="4630" width="8.6640625" style="417" customWidth="1"/>
    <col min="4631" max="4633" width="6.77734375" style="417" customWidth="1"/>
    <col min="4634" max="4639" width="6.33203125" style="417" customWidth="1"/>
    <col min="4640" max="4640" width="9" style="417" customWidth="1"/>
    <col min="4641" max="4641" width="6.33203125" style="417" customWidth="1"/>
    <col min="4642" max="4648" width="6.21875" style="417" customWidth="1"/>
    <col min="4649" max="4654" width="9" style="417" customWidth="1"/>
    <col min="4655" max="4658" width="6.33203125" style="417" customWidth="1"/>
    <col min="4659" max="4667" width="9" style="417" customWidth="1"/>
    <col min="4668" max="4725" width="3.6640625" style="417" customWidth="1"/>
    <col min="4726" max="4730" width="9" style="417" customWidth="1"/>
    <col min="4731" max="4740" width="8.21875" style="417"/>
    <col min="4741" max="4741" width="14" style="417" customWidth="1"/>
    <col min="4742" max="4744" width="8.109375" style="417" customWidth="1"/>
    <col min="4745" max="4750" width="6" style="417" customWidth="1"/>
    <col min="4751" max="4752" width="9" style="417" customWidth="1"/>
    <col min="4753" max="4753" width="16.33203125" style="417" customWidth="1"/>
    <col min="4754" max="4754" width="9" style="417" customWidth="1"/>
    <col min="4755" max="4756" width="6.88671875" style="417" customWidth="1"/>
    <col min="4757" max="4758" width="6.33203125" style="417" customWidth="1"/>
    <col min="4759" max="4759" width="9" style="417" customWidth="1"/>
    <col min="4760" max="4760" width="5.44140625" style="417" customWidth="1"/>
    <col min="4761" max="4796" width="9" style="417" customWidth="1"/>
    <col min="4797" max="4797" width="15.33203125" style="417" bestFit="1" customWidth="1"/>
    <col min="4798" max="4798" width="16.44140625" style="417" bestFit="1" customWidth="1"/>
    <col min="4799" max="4804" width="9" style="417" customWidth="1"/>
    <col min="4805" max="4811" width="6" style="417" customWidth="1"/>
    <col min="4812" max="4829" width="5.21875" style="417" customWidth="1"/>
    <col min="4830" max="4832" width="6.6640625" style="417" customWidth="1"/>
    <col min="4833" max="4835" width="9" style="417" customWidth="1"/>
    <col min="4836" max="4836" width="10.77734375" style="417" customWidth="1"/>
    <col min="4837" max="4839" width="9" style="417" customWidth="1"/>
    <col min="4840" max="4840" width="10.21875" style="417" bestFit="1" customWidth="1"/>
    <col min="4841" max="4843" width="9" style="417" customWidth="1"/>
    <col min="4844" max="4844" width="9.21875" style="417" bestFit="1" customWidth="1"/>
    <col min="4845" max="4846" width="9" style="417" customWidth="1"/>
    <col min="4847" max="4847" width="9.109375" style="417" bestFit="1" customWidth="1"/>
    <col min="4848" max="4848" width="9.44140625" style="417" bestFit="1" customWidth="1"/>
    <col min="4849" max="4850" width="5.33203125" style="417" customWidth="1"/>
    <col min="4851" max="4851" width="9.21875" style="417" bestFit="1" customWidth="1"/>
    <col min="4852" max="4852" width="10.21875" style="417" bestFit="1" customWidth="1"/>
    <col min="4853" max="4853" width="7.88671875" style="417" customWidth="1"/>
    <col min="4854" max="4856" width="5.44140625" style="417" customWidth="1"/>
    <col min="4857" max="4860" width="8.44140625" style="417" customWidth="1"/>
    <col min="4861" max="4861" width="12" style="417" customWidth="1"/>
    <col min="4862" max="4882" width="8.44140625" style="417" customWidth="1"/>
    <col min="4883" max="4884" width="6.77734375" style="417" customWidth="1"/>
    <col min="4885" max="4886" width="8.6640625" style="417" customWidth="1"/>
    <col min="4887" max="4889" width="6.77734375" style="417" customWidth="1"/>
    <col min="4890" max="4895" width="6.33203125" style="417" customWidth="1"/>
    <col min="4896" max="4896" width="9" style="417" customWidth="1"/>
    <col min="4897" max="4897" width="6.33203125" style="417" customWidth="1"/>
    <col min="4898" max="4904" width="6.21875" style="417" customWidth="1"/>
    <col min="4905" max="4910" width="9" style="417" customWidth="1"/>
    <col min="4911" max="4914" width="6.33203125" style="417" customWidth="1"/>
    <col min="4915" max="4923" width="9" style="417" customWidth="1"/>
    <col min="4924" max="4981" width="3.6640625" style="417" customWidth="1"/>
    <col min="4982" max="4986" width="9" style="417" customWidth="1"/>
    <col min="4987" max="4996" width="8.21875" style="417"/>
    <col min="4997" max="4997" width="14" style="417" customWidth="1"/>
    <col min="4998" max="5000" width="8.109375" style="417" customWidth="1"/>
    <col min="5001" max="5006" width="6" style="417" customWidth="1"/>
    <col min="5007" max="5008" width="9" style="417" customWidth="1"/>
    <col min="5009" max="5009" width="16.33203125" style="417" customWidth="1"/>
    <col min="5010" max="5010" width="9" style="417" customWidth="1"/>
    <col min="5011" max="5012" width="6.88671875" style="417" customWidth="1"/>
    <col min="5013" max="5014" width="6.33203125" style="417" customWidth="1"/>
    <col min="5015" max="5015" width="9" style="417" customWidth="1"/>
    <col min="5016" max="5016" width="5.44140625" style="417" customWidth="1"/>
    <col min="5017" max="5052" width="9" style="417" customWidth="1"/>
    <col min="5053" max="5053" width="15.33203125" style="417" bestFit="1" customWidth="1"/>
    <col min="5054" max="5054" width="16.44140625" style="417" bestFit="1" customWidth="1"/>
    <col min="5055" max="5060" width="9" style="417" customWidth="1"/>
    <col min="5061" max="5067" width="6" style="417" customWidth="1"/>
    <col min="5068" max="5085" width="5.21875" style="417" customWidth="1"/>
    <col min="5086" max="5088" width="6.6640625" style="417" customWidth="1"/>
    <col min="5089" max="5091" width="9" style="417" customWidth="1"/>
    <col min="5092" max="5092" width="10.77734375" style="417" customWidth="1"/>
    <col min="5093" max="5095" width="9" style="417" customWidth="1"/>
    <col min="5096" max="5096" width="10.21875" style="417" bestFit="1" customWidth="1"/>
    <col min="5097" max="5099" width="9" style="417" customWidth="1"/>
    <col min="5100" max="5100" width="9.21875" style="417" bestFit="1" customWidth="1"/>
    <col min="5101" max="5102" width="9" style="417" customWidth="1"/>
    <col min="5103" max="5103" width="9.109375" style="417" bestFit="1" customWidth="1"/>
    <col min="5104" max="5104" width="9.44140625" style="417" bestFit="1" customWidth="1"/>
    <col min="5105" max="5106" width="5.33203125" style="417" customWidth="1"/>
    <col min="5107" max="5107" width="9.21875" style="417" bestFit="1" customWidth="1"/>
    <col min="5108" max="5108" width="10.21875" style="417" bestFit="1" customWidth="1"/>
    <col min="5109" max="5109" width="7.88671875" style="417" customWidth="1"/>
    <col min="5110" max="5112" width="5.44140625" style="417" customWidth="1"/>
    <col min="5113" max="5116" width="8.44140625" style="417" customWidth="1"/>
    <col min="5117" max="5117" width="12" style="417" customWidth="1"/>
    <col min="5118" max="5138" width="8.44140625" style="417" customWidth="1"/>
    <col min="5139" max="5140" width="6.77734375" style="417" customWidth="1"/>
    <col min="5141" max="5142" width="8.6640625" style="417" customWidth="1"/>
    <col min="5143" max="5145" width="6.77734375" style="417" customWidth="1"/>
    <col min="5146" max="5151" width="6.33203125" style="417" customWidth="1"/>
    <col min="5152" max="5152" width="9" style="417" customWidth="1"/>
    <col min="5153" max="5153" width="6.33203125" style="417" customWidth="1"/>
    <col min="5154" max="5160" width="6.21875" style="417" customWidth="1"/>
    <col min="5161" max="5166" width="9" style="417" customWidth="1"/>
    <col min="5167" max="5170" width="6.33203125" style="417" customWidth="1"/>
    <col min="5171" max="5179" width="9" style="417" customWidth="1"/>
    <col min="5180" max="5237" width="3.6640625" style="417" customWidth="1"/>
    <col min="5238" max="5242" width="9" style="417" customWidth="1"/>
    <col min="5243" max="5252" width="8.21875" style="417"/>
    <col min="5253" max="5253" width="14" style="417" customWidth="1"/>
    <col min="5254" max="5256" width="8.109375" style="417" customWidth="1"/>
    <col min="5257" max="5262" width="6" style="417" customWidth="1"/>
    <col min="5263" max="5264" width="9" style="417" customWidth="1"/>
    <col min="5265" max="5265" width="16.33203125" style="417" customWidth="1"/>
    <col min="5266" max="5266" width="9" style="417" customWidth="1"/>
    <col min="5267" max="5268" width="6.88671875" style="417" customWidth="1"/>
    <col min="5269" max="5270" width="6.33203125" style="417" customWidth="1"/>
    <col min="5271" max="5271" width="9" style="417" customWidth="1"/>
    <col min="5272" max="5272" width="5.44140625" style="417" customWidth="1"/>
    <col min="5273" max="5308" width="9" style="417" customWidth="1"/>
    <col min="5309" max="5309" width="15.33203125" style="417" bestFit="1" customWidth="1"/>
    <col min="5310" max="5310" width="16.44140625" style="417" bestFit="1" customWidth="1"/>
    <col min="5311" max="5316" width="9" style="417" customWidth="1"/>
    <col min="5317" max="5323" width="6" style="417" customWidth="1"/>
    <col min="5324" max="5341" width="5.21875" style="417" customWidth="1"/>
    <col min="5342" max="5344" width="6.6640625" style="417" customWidth="1"/>
    <col min="5345" max="5347" width="9" style="417" customWidth="1"/>
    <col min="5348" max="5348" width="10.77734375" style="417" customWidth="1"/>
    <col min="5349" max="5351" width="9" style="417" customWidth="1"/>
    <col min="5352" max="5352" width="10.21875" style="417" bestFit="1" customWidth="1"/>
    <col min="5353" max="5355" width="9" style="417" customWidth="1"/>
    <col min="5356" max="5356" width="9.21875" style="417" bestFit="1" customWidth="1"/>
    <col min="5357" max="5358" width="9" style="417" customWidth="1"/>
    <col min="5359" max="5359" width="9.109375" style="417" bestFit="1" customWidth="1"/>
    <col min="5360" max="5360" width="9.44140625" style="417" bestFit="1" customWidth="1"/>
    <col min="5361" max="5362" width="5.33203125" style="417" customWidth="1"/>
    <col min="5363" max="5363" width="9.21875" style="417" bestFit="1" customWidth="1"/>
    <col min="5364" max="5364" width="10.21875" style="417" bestFit="1" customWidth="1"/>
    <col min="5365" max="5365" width="7.88671875" style="417" customWidth="1"/>
    <col min="5366" max="5368" width="5.44140625" style="417" customWidth="1"/>
    <col min="5369" max="5372" width="8.44140625" style="417" customWidth="1"/>
    <col min="5373" max="5373" width="12" style="417" customWidth="1"/>
    <col min="5374" max="5394" width="8.44140625" style="417" customWidth="1"/>
    <col min="5395" max="5396" width="6.77734375" style="417" customWidth="1"/>
    <col min="5397" max="5398" width="8.6640625" style="417" customWidth="1"/>
    <col min="5399" max="5401" width="6.77734375" style="417" customWidth="1"/>
    <col min="5402" max="5407" width="6.33203125" style="417" customWidth="1"/>
    <col min="5408" max="5408" width="9" style="417" customWidth="1"/>
    <col min="5409" max="5409" width="6.33203125" style="417" customWidth="1"/>
    <col min="5410" max="5416" width="6.21875" style="417" customWidth="1"/>
    <col min="5417" max="5422" width="9" style="417" customWidth="1"/>
    <col min="5423" max="5426" width="6.33203125" style="417" customWidth="1"/>
    <col min="5427" max="5435" width="9" style="417" customWidth="1"/>
    <col min="5436" max="5493" width="3.6640625" style="417" customWidth="1"/>
    <col min="5494" max="5498" width="9" style="417" customWidth="1"/>
    <col min="5499" max="5508" width="8.21875" style="417"/>
    <col min="5509" max="5509" width="14" style="417" customWidth="1"/>
    <col min="5510" max="5512" width="8.109375" style="417" customWidth="1"/>
    <col min="5513" max="5518" width="6" style="417" customWidth="1"/>
    <col min="5519" max="5520" width="9" style="417" customWidth="1"/>
    <col min="5521" max="5521" width="16.33203125" style="417" customWidth="1"/>
    <col min="5522" max="5522" width="9" style="417" customWidth="1"/>
    <col min="5523" max="5524" width="6.88671875" style="417" customWidth="1"/>
    <col min="5525" max="5526" width="6.33203125" style="417" customWidth="1"/>
    <col min="5527" max="5527" width="9" style="417" customWidth="1"/>
    <col min="5528" max="5528" width="5.44140625" style="417" customWidth="1"/>
    <col min="5529" max="5564" width="9" style="417" customWidth="1"/>
    <col min="5565" max="5565" width="15.33203125" style="417" bestFit="1" customWidth="1"/>
    <col min="5566" max="5566" width="16.44140625" style="417" bestFit="1" customWidth="1"/>
    <col min="5567" max="5572" width="9" style="417" customWidth="1"/>
    <col min="5573" max="5579" width="6" style="417" customWidth="1"/>
    <col min="5580" max="5597" width="5.21875" style="417" customWidth="1"/>
    <col min="5598" max="5600" width="6.6640625" style="417" customWidth="1"/>
    <col min="5601" max="5603" width="9" style="417" customWidth="1"/>
    <col min="5604" max="5604" width="10.77734375" style="417" customWidth="1"/>
    <col min="5605" max="5607" width="9" style="417" customWidth="1"/>
    <col min="5608" max="5608" width="10.21875" style="417" bestFit="1" customWidth="1"/>
    <col min="5609" max="5611" width="9" style="417" customWidth="1"/>
    <col min="5612" max="5612" width="9.21875" style="417" bestFit="1" customWidth="1"/>
    <col min="5613" max="5614" width="9" style="417" customWidth="1"/>
    <col min="5615" max="5615" width="9.109375" style="417" bestFit="1" customWidth="1"/>
    <col min="5616" max="5616" width="9.44140625" style="417" bestFit="1" customWidth="1"/>
    <col min="5617" max="5618" width="5.33203125" style="417" customWidth="1"/>
    <col min="5619" max="5619" width="9.21875" style="417" bestFit="1" customWidth="1"/>
    <col min="5620" max="5620" width="10.21875" style="417" bestFit="1" customWidth="1"/>
    <col min="5621" max="5621" width="7.88671875" style="417" customWidth="1"/>
    <col min="5622" max="5624" width="5.44140625" style="417" customWidth="1"/>
    <col min="5625" max="5628" width="8.44140625" style="417" customWidth="1"/>
    <col min="5629" max="5629" width="12" style="417" customWidth="1"/>
    <col min="5630" max="5650" width="8.44140625" style="417" customWidth="1"/>
    <col min="5651" max="5652" width="6.77734375" style="417" customWidth="1"/>
    <col min="5653" max="5654" width="8.6640625" style="417" customWidth="1"/>
    <col min="5655" max="5657" width="6.77734375" style="417" customWidth="1"/>
    <col min="5658" max="5663" width="6.33203125" style="417" customWidth="1"/>
    <col min="5664" max="5664" width="9" style="417" customWidth="1"/>
    <col min="5665" max="5665" width="6.33203125" style="417" customWidth="1"/>
    <col min="5666" max="5672" width="6.21875" style="417" customWidth="1"/>
    <col min="5673" max="5678" width="9" style="417" customWidth="1"/>
    <col min="5679" max="5682" width="6.33203125" style="417" customWidth="1"/>
    <col min="5683" max="5691" width="9" style="417" customWidth="1"/>
    <col min="5692" max="5749" width="3.6640625" style="417" customWidth="1"/>
    <col min="5750" max="5754" width="9" style="417" customWidth="1"/>
    <col min="5755" max="5764" width="8.21875" style="417"/>
    <col min="5765" max="5765" width="14" style="417" customWidth="1"/>
    <col min="5766" max="5768" width="8.109375" style="417" customWidth="1"/>
    <col min="5769" max="5774" width="6" style="417" customWidth="1"/>
    <col min="5775" max="5776" width="9" style="417" customWidth="1"/>
    <col min="5777" max="5777" width="16.33203125" style="417" customWidth="1"/>
    <col min="5778" max="5778" width="9" style="417" customWidth="1"/>
    <col min="5779" max="5780" width="6.88671875" style="417" customWidth="1"/>
    <col min="5781" max="5782" width="6.33203125" style="417" customWidth="1"/>
    <col min="5783" max="5783" width="9" style="417" customWidth="1"/>
    <col min="5784" max="5784" width="5.44140625" style="417" customWidth="1"/>
    <col min="5785" max="5820" width="9" style="417" customWidth="1"/>
    <col min="5821" max="5821" width="15.33203125" style="417" bestFit="1" customWidth="1"/>
    <col min="5822" max="5822" width="16.44140625" style="417" bestFit="1" customWidth="1"/>
    <col min="5823" max="5828" width="9" style="417" customWidth="1"/>
    <col min="5829" max="5835" width="6" style="417" customWidth="1"/>
    <col min="5836" max="5853" width="5.21875" style="417" customWidth="1"/>
    <col min="5854" max="5856" width="6.6640625" style="417" customWidth="1"/>
    <col min="5857" max="5859" width="9" style="417" customWidth="1"/>
    <col min="5860" max="5860" width="10.77734375" style="417" customWidth="1"/>
    <col min="5861" max="5863" width="9" style="417" customWidth="1"/>
    <col min="5864" max="5864" width="10.21875" style="417" bestFit="1" customWidth="1"/>
    <col min="5865" max="5867" width="9" style="417" customWidth="1"/>
    <col min="5868" max="5868" width="9.21875" style="417" bestFit="1" customWidth="1"/>
    <col min="5869" max="5870" width="9" style="417" customWidth="1"/>
    <col min="5871" max="5871" width="9.109375" style="417" bestFit="1" customWidth="1"/>
    <col min="5872" max="5872" width="9.44140625" style="417" bestFit="1" customWidth="1"/>
    <col min="5873" max="5874" width="5.33203125" style="417" customWidth="1"/>
    <col min="5875" max="5875" width="9.21875" style="417" bestFit="1" customWidth="1"/>
    <col min="5876" max="5876" width="10.21875" style="417" bestFit="1" customWidth="1"/>
    <col min="5877" max="5877" width="7.88671875" style="417" customWidth="1"/>
    <col min="5878" max="5880" width="5.44140625" style="417" customWidth="1"/>
    <col min="5881" max="5884" width="8.44140625" style="417" customWidth="1"/>
    <col min="5885" max="5885" width="12" style="417" customWidth="1"/>
    <col min="5886" max="5906" width="8.44140625" style="417" customWidth="1"/>
    <col min="5907" max="5908" width="6.77734375" style="417" customWidth="1"/>
    <col min="5909" max="5910" width="8.6640625" style="417" customWidth="1"/>
    <col min="5911" max="5913" width="6.77734375" style="417" customWidth="1"/>
    <col min="5914" max="5919" width="6.33203125" style="417" customWidth="1"/>
    <col min="5920" max="5920" width="9" style="417" customWidth="1"/>
    <col min="5921" max="5921" width="6.33203125" style="417" customWidth="1"/>
    <col min="5922" max="5928" width="6.21875" style="417" customWidth="1"/>
    <col min="5929" max="5934" width="9" style="417" customWidth="1"/>
    <col min="5935" max="5938" width="6.33203125" style="417" customWidth="1"/>
    <col min="5939" max="5947" width="9" style="417" customWidth="1"/>
    <col min="5948" max="6005" width="3.6640625" style="417" customWidth="1"/>
    <col min="6006" max="6010" width="9" style="417" customWidth="1"/>
    <col min="6011" max="6020" width="8.21875" style="417"/>
    <col min="6021" max="6021" width="14" style="417" customWidth="1"/>
    <col min="6022" max="6024" width="8.109375" style="417" customWidth="1"/>
    <col min="6025" max="6030" width="6" style="417" customWidth="1"/>
    <col min="6031" max="6032" width="9" style="417" customWidth="1"/>
    <col min="6033" max="6033" width="16.33203125" style="417" customWidth="1"/>
    <col min="6034" max="6034" width="9" style="417" customWidth="1"/>
    <col min="6035" max="6036" width="6.88671875" style="417" customWidth="1"/>
    <col min="6037" max="6038" width="6.33203125" style="417" customWidth="1"/>
    <col min="6039" max="6039" width="9" style="417" customWidth="1"/>
    <col min="6040" max="6040" width="5.44140625" style="417" customWidth="1"/>
    <col min="6041" max="6076" width="9" style="417" customWidth="1"/>
    <col min="6077" max="6077" width="15.33203125" style="417" bestFit="1" customWidth="1"/>
    <col min="6078" max="6078" width="16.44140625" style="417" bestFit="1" customWidth="1"/>
    <col min="6079" max="6084" width="9" style="417" customWidth="1"/>
    <col min="6085" max="6091" width="6" style="417" customWidth="1"/>
    <col min="6092" max="6109" width="5.21875" style="417" customWidth="1"/>
    <col min="6110" max="6112" width="6.6640625" style="417" customWidth="1"/>
    <col min="6113" max="6115" width="9" style="417" customWidth="1"/>
    <col min="6116" max="6116" width="10.77734375" style="417" customWidth="1"/>
    <col min="6117" max="6119" width="9" style="417" customWidth="1"/>
    <col min="6120" max="6120" width="10.21875" style="417" bestFit="1" customWidth="1"/>
    <col min="6121" max="6123" width="9" style="417" customWidth="1"/>
    <col min="6124" max="6124" width="9.21875" style="417" bestFit="1" customWidth="1"/>
    <col min="6125" max="6126" width="9" style="417" customWidth="1"/>
    <col min="6127" max="6127" width="9.109375" style="417" bestFit="1" customWidth="1"/>
    <col min="6128" max="6128" width="9.44140625" style="417" bestFit="1" customWidth="1"/>
    <col min="6129" max="6130" width="5.33203125" style="417" customWidth="1"/>
    <col min="6131" max="6131" width="9.21875" style="417" bestFit="1" customWidth="1"/>
    <col min="6132" max="6132" width="10.21875" style="417" bestFit="1" customWidth="1"/>
    <col min="6133" max="6133" width="7.88671875" style="417" customWidth="1"/>
    <col min="6134" max="6136" width="5.44140625" style="417" customWidth="1"/>
    <col min="6137" max="6140" width="8.44140625" style="417" customWidth="1"/>
    <col min="6141" max="6141" width="12" style="417" customWidth="1"/>
    <col min="6142" max="6162" width="8.44140625" style="417" customWidth="1"/>
    <col min="6163" max="6164" width="6.77734375" style="417" customWidth="1"/>
    <col min="6165" max="6166" width="8.6640625" style="417" customWidth="1"/>
    <col min="6167" max="6169" width="6.77734375" style="417" customWidth="1"/>
    <col min="6170" max="6175" width="6.33203125" style="417" customWidth="1"/>
    <col min="6176" max="6176" width="9" style="417" customWidth="1"/>
    <col min="6177" max="6177" width="6.33203125" style="417" customWidth="1"/>
    <col min="6178" max="6184" width="6.21875" style="417" customWidth="1"/>
    <col min="6185" max="6190" width="9" style="417" customWidth="1"/>
    <col min="6191" max="6194" width="6.33203125" style="417" customWidth="1"/>
    <col min="6195" max="6203" width="9" style="417" customWidth="1"/>
    <col min="6204" max="6261" width="3.6640625" style="417" customWidth="1"/>
    <col min="6262" max="6266" width="9" style="417" customWidth="1"/>
    <col min="6267" max="6276" width="8.21875" style="417"/>
    <col min="6277" max="6277" width="14" style="417" customWidth="1"/>
    <col min="6278" max="6280" width="8.109375" style="417" customWidth="1"/>
    <col min="6281" max="6286" width="6" style="417" customWidth="1"/>
    <col min="6287" max="6288" width="9" style="417" customWidth="1"/>
    <col min="6289" max="6289" width="16.33203125" style="417" customWidth="1"/>
    <col min="6290" max="6290" width="9" style="417" customWidth="1"/>
    <col min="6291" max="6292" width="6.88671875" style="417" customWidth="1"/>
    <col min="6293" max="6294" width="6.33203125" style="417" customWidth="1"/>
    <col min="6295" max="6295" width="9" style="417" customWidth="1"/>
    <col min="6296" max="6296" width="5.44140625" style="417" customWidth="1"/>
    <col min="6297" max="6332" width="9" style="417" customWidth="1"/>
    <col min="6333" max="6333" width="15.33203125" style="417" bestFit="1" customWidth="1"/>
    <col min="6334" max="6334" width="16.44140625" style="417" bestFit="1" customWidth="1"/>
    <col min="6335" max="6340" width="9" style="417" customWidth="1"/>
    <col min="6341" max="6347" width="6" style="417" customWidth="1"/>
    <col min="6348" max="6365" width="5.21875" style="417" customWidth="1"/>
    <col min="6366" max="6368" width="6.6640625" style="417" customWidth="1"/>
    <col min="6369" max="6371" width="9" style="417" customWidth="1"/>
    <col min="6372" max="6372" width="10.77734375" style="417" customWidth="1"/>
    <col min="6373" max="6375" width="9" style="417" customWidth="1"/>
    <col min="6376" max="6376" width="10.21875" style="417" bestFit="1" customWidth="1"/>
    <col min="6377" max="6379" width="9" style="417" customWidth="1"/>
    <col min="6380" max="6380" width="9.21875" style="417" bestFit="1" customWidth="1"/>
    <col min="6381" max="6382" width="9" style="417" customWidth="1"/>
    <col min="6383" max="6383" width="9.109375" style="417" bestFit="1" customWidth="1"/>
    <col min="6384" max="6384" width="9.44140625" style="417" bestFit="1" customWidth="1"/>
    <col min="6385" max="6386" width="5.33203125" style="417" customWidth="1"/>
    <col min="6387" max="6387" width="9.21875" style="417" bestFit="1" customWidth="1"/>
    <col min="6388" max="6388" width="10.21875" style="417" bestFit="1" customWidth="1"/>
    <col min="6389" max="6389" width="7.88671875" style="417" customWidth="1"/>
    <col min="6390" max="6392" width="5.44140625" style="417" customWidth="1"/>
    <col min="6393" max="6396" width="8.44140625" style="417" customWidth="1"/>
    <col min="6397" max="6397" width="12" style="417" customWidth="1"/>
    <col min="6398" max="6418" width="8.44140625" style="417" customWidth="1"/>
    <col min="6419" max="6420" width="6.77734375" style="417" customWidth="1"/>
    <col min="6421" max="6422" width="8.6640625" style="417" customWidth="1"/>
    <col min="6423" max="6425" width="6.77734375" style="417" customWidth="1"/>
    <col min="6426" max="6431" width="6.33203125" style="417" customWidth="1"/>
    <col min="6432" max="6432" width="9" style="417" customWidth="1"/>
    <col min="6433" max="6433" width="6.33203125" style="417" customWidth="1"/>
    <col min="6434" max="6440" width="6.21875" style="417" customWidth="1"/>
    <col min="6441" max="6446" width="9" style="417" customWidth="1"/>
    <col min="6447" max="6450" width="6.33203125" style="417" customWidth="1"/>
    <col min="6451" max="6459" width="9" style="417" customWidth="1"/>
    <col min="6460" max="6517" width="3.6640625" style="417" customWidth="1"/>
    <col min="6518" max="6522" width="9" style="417" customWidth="1"/>
    <col min="6523" max="6532" width="8.21875" style="417"/>
    <col min="6533" max="6533" width="14" style="417" customWidth="1"/>
    <col min="6534" max="6536" width="8.109375" style="417" customWidth="1"/>
    <col min="6537" max="6542" width="6" style="417" customWidth="1"/>
    <col min="6543" max="6544" width="9" style="417" customWidth="1"/>
    <col min="6545" max="6545" width="16.33203125" style="417" customWidth="1"/>
    <col min="6546" max="6546" width="9" style="417" customWidth="1"/>
    <col min="6547" max="6548" width="6.88671875" style="417" customWidth="1"/>
    <col min="6549" max="6550" width="6.33203125" style="417" customWidth="1"/>
    <col min="6551" max="6551" width="9" style="417" customWidth="1"/>
    <col min="6552" max="6552" width="5.44140625" style="417" customWidth="1"/>
    <col min="6553" max="6588" width="9" style="417" customWidth="1"/>
    <col min="6589" max="6589" width="15.33203125" style="417" bestFit="1" customWidth="1"/>
    <col min="6590" max="6590" width="16.44140625" style="417" bestFit="1" customWidth="1"/>
    <col min="6591" max="6596" width="9" style="417" customWidth="1"/>
    <col min="6597" max="6603" width="6" style="417" customWidth="1"/>
    <col min="6604" max="6621" width="5.21875" style="417" customWidth="1"/>
    <col min="6622" max="6624" width="6.6640625" style="417" customWidth="1"/>
    <col min="6625" max="6627" width="9" style="417" customWidth="1"/>
    <col min="6628" max="6628" width="10.77734375" style="417" customWidth="1"/>
    <col min="6629" max="6631" width="9" style="417" customWidth="1"/>
    <col min="6632" max="6632" width="10.21875" style="417" bestFit="1" customWidth="1"/>
    <col min="6633" max="6635" width="9" style="417" customWidth="1"/>
    <col min="6636" max="6636" width="9.21875" style="417" bestFit="1" customWidth="1"/>
    <col min="6637" max="6638" width="9" style="417" customWidth="1"/>
    <col min="6639" max="6639" width="9.109375" style="417" bestFit="1" customWidth="1"/>
    <col min="6640" max="6640" width="9.44140625" style="417" bestFit="1" customWidth="1"/>
    <col min="6641" max="6642" width="5.33203125" style="417" customWidth="1"/>
    <col min="6643" max="6643" width="9.21875" style="417" bestFit="1" customWidth="1"/>
    <col min="6644" max="6644" width="10.21875" style="417" bestFit="1" customWidth="1"/>
    <col min="6645" max="6645" width="7.88671875" style="417" customWidth="1"/>
    <col min="6646" max="6648" width="5.44140625" style="417" customWidth="1"/>
    <col min="6649" max="6652" width="8.44140625" style="417" customWidth="1"/>
    <col min="6653" max="6653" width="12" style="417" customWidth="1"/>
    <col min="6654" max="6674" width="8.44140625" style="417" customWidth="1"/>
    <col min="6675" max="6676" width="6.77734375" style="417" customWidth="1"/>
    <col min="6677" max="6678" width="8.6640625" style="417" customWidth="1"/>
    <col min="6679" max="6681" width="6.77734375" style="417" customWidth="1"/>
    <col min="6682" max="6687" width="6.33203125" style="417" customWidth="1"/>
    <col min="6688" max="6688" width="9" style="417" customWidth="1"/>
    <col min="6689" max="6689" width="6.33203125" style="417" customWidth="1"/>
    <col min="6690" max="6696" width="6.21875" style="417" customWidth="1"/>
    <col min="6697" max="6702" width="9" style="417" customWidth="1"/>
    <col min="6703" max="6706" width="6.33203125" style="417" customWidth="1"/>
    <col min="6707" max="6715" width="9" style="417" customWidth="1"/>
    <col min="6716" max="6773" width="3.6640625" style="417" customWidth="1"/>
    <col min="6774" max="6778" width="9" style="417" customWidth="1"/>
    <col min="6779" max="6788" width="8.21875" style="417"/>
    <col min="6789" max="6789" width="14" style="417" customWidth="1"/>
    <col min="6790" max="6792" width="8.109375" style="417" customWidth="1"/>
    <col min="6793" max="6798" width="6" style="417" customWidth="1"/>
    <col min="6799" max="6800" width="9" style="417" customWidth="1"/>
    <col min="6801" max="6801" width="16.33203125" style="417" customWidth="1"/>
    <col min="6802" max="6802" width="9" style="417" customWidth="1"/>
    <col min="6803" max="6804" width="6.88671875" style="417" customWidth="1"/>
    <col min="6805" max="6806" width="6.33203125" style="417" customWidth="1"/>
    <col min="6807" max="6807" width="9" style="417" customWidth="1"/>
    <col min="6808" max="6808" width="5.44140625" style="417" customWidth="1"/>
    <col min="6809" max="6844" width="9" style="417" customWidth="1"/>
    <col min="6845" max="6845" width="15.33203125" style="417" bestFit="1" customWidth="1"/>
    <col min="6846" max="6846" width="16.44140625" style="417" bestFit="1" customWidth="1"/>
    <col min="6847" max="6852" width="9" style="417" customWidth="1"/>
    <col min="6853" max="6859" width="6" style="417" customWidth="1"/>
    <col min="6860" max="6877" width="5.21875" style="417" customWidth="1"/>
    <col min="6878" max="6880" width="6.6640625" style="417" customWidth="1"/>
    <col min="6881" max="6883" width="9" style="417" customWidth="1"/>
    <col min="6884" max="6884" width="10.77734375" style="417" customWidth="1"/>
    <col min="6885" max="6887" width="9" style="417" customWidth="1"/>
    <col min="6888" max="6888" width="10.21875" style="417" bestFit="1" customWidth="1"/>
    <col min="6889" max="6891" width="9" style="417" customWidth="1"/>
    <col min="6892" max="6892" width="9.21875" style="417" bestFit="1" customWidth="1"/>
    <col min="6893" max="6894" width="9" style="417" customWidth="1"/>
    <col min="6895" max="6895" width="9.109375" style="417" bestFit="1" customWidth="1"/>
    <col min="6896" max="6896" width="9.44140625" style="417" bestFit="1" customWidth="1"/>
    <col min="6897" max="6898" width="5.33203125" style="417" customWidth="1"/>
    <col min="6899" max="6899" width="9.21875" style="417" bestFit="1" customWidth="1"/>
    <col min="6900" max="6900" width="10.21875" style="417" bestFit="1" customWidth="1"/>
    <col min="6901" max="6901" width="7.88671875" style="417" customWidth="1"/>
    <col min="6902" max="6904" width="5.44140625" style="417" customWidth="1"/>
    <col min="6905" max="6908" width="8.44140625" style="417" customWidth="1"/>
    <col min="6909" max="6909" width="12" style="417" customWidth="1"/>
    <col min="6910" max="6930" width="8.44140625" style="417" customWidth="1"/>
    <col min="6931" max="6932" width="6.77734375" style="417" customWidth="1"/>
    <col min="6933" max="6934" width="8.6640625" style="417" customWidth="1"/>
    <col min="6935" max="6937" width="6.77734375" style="417" customWidth="1"/>
    <col min="6938" max="6943" width="6.33203125" style="417" customWidth="1"/>
    <col min="6944" max="6944" width="9" style="417" customWidth="1"/>
    <col min="6945" max="6945" width="6.33203125" style="417" customWidth="1"/>
    <col min="6946" max="6952" width="6.21875" style="417" customWidth="1"/>
    <col min="6953" max="6958" width="9" style="417" customWidth="1"/>
    <col min="6959" max="6962" width="6.33203125" style="417" customWidth="1"/>
    <col min="6963" max="6971" width="9" style="417" customWidth="1"/>
    <col min="6972" max="7029" width="3.6640625" style="417" customWidth="1"/>
    <col min="7030" max="7034" width="9" style="417" customWidth="1"/>
    <col min="7035" max="7044" width="8.21875" style="417"/>
    <col min="7045" max="7045" width="14" style="417" customWidth="1"/>
    <col min="7046" max="7048" width="8.109375" style="417" customWidth="1"/>
    <col min="7049" max="7054" width="6" style="417" customWidth="1"/>
    <col min="7055" max="7056" width="9" style="417" customWidth="1"/>
    <col min="7057" max="7057" width="16.33203125" style="417" customWidth="1"/>
    <col min="7058" max="7058" width="9" style="417" customWidth="1"/>
    <col min="7059" max="7060" width="6.88671875" style="417" customWidth="1"/>
    <col min="7061" max="7062" width="6.33203125" style="417" customWidth="1"/>
    <col min="7063" max="7063" width="9" style="417" customWidth="1"/>
    <col min="7064" max="7064" width="5.44140625" style="417" customWidth="1"/>
    <col min="7065" max="7100" width="9" style="417" customWidth="1"/>
    <col min="7101" max="7101" width="15.33203125" style="417" bestFit="1" customWidth="1"/>
    <col min="7102" max="7102" width="16.44140625" style="417" bestFit="1" customWidth="1"/>
    <col min="7103" max="7108" width="9" style="417" customWidth="1"/>
    <col min="7109" max="7115" width="6" style="417" customWidth="1"/>
    <col min="7116" max="7133" width="5.21875" style="417" customWidth="1"/>
    <col min="7134" max="7136" width="6.6640625" style="417" customWidth="1"/>
    <col min="7137" max="7139" width="9" style="417" customWidth="1"/>
    <col min="7140" max="7140" width="10.77734375" style="417" customWidth="1"/>
    <col min="7141" max="7143" width="9" style="417" customWidth="1"/>
    <col min="7144" max="7144" width="10.21875" style="417" bestFit="1" customWidth="1"/>
    <col min="7145" max="7147" width="9" style="417" customWidth="1"/>
    <col min="7148" max="7148" width="9.21875" style="417" bestFit="1" customWidth="1"/>
    <col min="7149" max="7150" width="9" style="417" customWidth="1"/>
    <col min="7151" max="7151" width="9.109375" style="417" bestFit="1" customWidth="1"/>
    <col min="7152" max="7152" width="9.44140625" style="417" bestFit="1" customWidth="1"/>
    <col min="7153" max="7154" width="5.33203125" style="417" customWidth="1"/>
    <col min="7155" max="7155" width="9.21875" style="417" bestFit="1" customWidth="1"/>
    <col min="7156" max="7156" width="10.21875" style="417" bestFit="1" customWidth="1"/>
    <col min="7157" max="7157" width="7.88671875" style="417" customWidth="1"/>
    <col min="7158" max="7160" width="5.44140625" style="417" customWidth="1"/>
    <col min="7161" max="7164" width="8.44140625" style="417" customWidth="1"/>
    <col min="7165" max="7165" width="12" style="417" customWidth="1"/>
    <col min="7166" max="7186" width="8.44140625" style="417" customWidth="1"/>
    <col min="7187" max="7188" width="6.77734375" style="417" customWidth="1"/>
    <col min="7189" max="7190" width="8.6640625" style="417" customWidth="1"/>
    <col min="7191" max="7193" width="6.77734375" style="417" customWidth="1"/>
    <col min="7194" max="7199" width="6.33203125" style="417" customWidth="1"/>
    <col min="7200" max="7200" width="9" style="417" customWidth="1"/>
    <col min="7201" max="7201" width="6.33203125" style="417" customWidth="1"/>
    <col min="7202" max="7208" width="6.21875" style="417" customWidth="1"/>
    <col min="7209" max="7214" width="9" style="417" customWidth="1"/>
    <col min="7215" max="7218" width="6.33203125" style="417" customWidth="1"/>
    <col min="7219" max="7227" width="9" style="417" customWidth="1"/>
    <col min="7228" max="7285" width="3.6640625" style="417" customWidth="1"/>
    <col min="7286" max="7290" width="9" style="417" customWidth="1"/>
    <col min="7291" max="7300" width="8.21875" style="417"/>
    <col min="7301" max="7301" width="14" style="417" customWidth="1"/>
    <col min="7302" max="7304" width="8.109375" style="417" customWidth="1"/>
    <col min="7305" max="7310" width="6" style="417" customWidth="1"/>
    <col min="7311" max="7312" width="9" style="417" customWidth="1"/>
    <col min="7313" max="7313" width="16.33203125" style="417" customWidth="1"/>
    <col min="7314" max="7314" width="9" style="417" customWidth="1"/>
    <col min="7315" max="7316" width="6.88671875" style="417" customWidth="1"/>
    <col min="7317" max="7318" width="6.33203125" style="417" customWidth="1"/>
    <col min="7319" max="7319" width="9" style="417" customWidth="1"/>
    <col min="7320" max="7320" width="5.44140625" style="417" customWidth="1"/>
    <col min="7321" max="7356" width="9" style="417" customWidth="1"/>
    <col min="7357" max="7357" width="15.33203125" style="417" bestFit="1" customWidth="1"/>
    <col min="7358" max="7358" width="16.44140625" style="417" bestFit="1" customWidth="1"/>
    <col min="7359" max="7364" width="9" style="417" customWidth="1"/>
    <col min="7365" max="7371" width="6" style="417" customWidth="1"/>
    <col min="7372" max="7389" width="5.21875" style="417" customWidth="1"/>
    <col min="7390" max="7392" width="6.6640625" style="417" customWidth="1"/>
    <col min="7393" max="7395" width="9" style="417" customWidth="1"/>
    <col min="7396" max="7396" width="10.77734375" style="417" customWidth="1"/>
    <col min="7397" max="7399" width="9" style="417" customWidth="1"/>
    <col min="7400" max="7400" width="10.21875" style="417" bestFit="1" customWidth="1"/>
    <col min="7401" max="7403" width="9" style="417" customWidth="1"/>
    <col min="7404" max="7404" width="9.21875" style="417" bestFit="1" customWidth="1"/>
    <col min="7405" max="7406" width="9" style="417" customWidth="1"/>
    <col min="7407" max="7407" width="9.109375" style="417" bestFit="1" customWidth="1"/>
    <col min="7408" max="7408" width="9.44140625" style="417" bestFit="1" customWidth="1"/>
    <col min="7409" max="7410" width="5.33203125" style="417" customWidth="1"/>
    <col min="7411" max="7411" width="9.21875" style="417" bestFit="1" customWidth="1"/>
    <col min="7412" max="7412" width="10.21875" style="417" bestFit="1" customWidth="1"/>
    <col min="7413" max="7413" width="7.88671875" style="417" customWidth="1"/>
    <col min="7414" max="7416" width="5.44140625" style="417" customWidth="1"/>
    <col min="7417" max="7420" width="8.44140625" style="417" customWidth="1"/>
    <col min="7421" max="7421" width="12" style="417" customWidth="1"/>
    <col min="7422" max="7442" width="8.44140625" style="417" customWidth="1"/>
    <col min="7443" max="7444" width="6.77734375" style="417" customWidth="1"/>
    <col min="7445" max="7446" width="8.6640625" style="417" customWidth="1"/>
    <col min="7447" max="7449" width="6.77734375" style="417" customWidth="1"/>
    <col min="7450" max="7455" width="6.33203125" style="417" customWidth="1"/>
    <col min="7456" max="7456" width="9" style="417" customWidth="1"/>
    <col min="7457" max="7457" width="6.33203125" style="417" customWidth="1"/>
    <col min="7458" max="7464" width="6.21875" style="417" customWidth="1"/>
    <col min="7465" max="7470" width="9" style="417" customWidth="1"/>
    <col min="7471" max="7474" width="6.33203125" style="417" customWidth="1"/>
    <col min="7475" max="7483" width="9" style="417" customWidth="1"/>
    <col min="7484" max="7541" width="3.6640625" style="417" customWidth="1"/>
    <col min="7542" max="7546" width="9" style="417" customWidth="1"/>
    <col min="7547" max="7556" width="8.21875" style="417"/>
    <col min="7557" max="7557" width="14" style="417" customWidth="1"/>
    <col min="7558" max="7560" width="8.109375" style="417" customWidth="1"/>
    <col min="7561" max="7566" width="6" style="417" customWidth="1"/>
    <col min="7567" max="7568" width="9" style="417" customWidth="1"/>
    <col min="7569" max="7569" width="16.33203125" style="417" customWidth="1"/>
    <col min="7570" max="7570" width="9" style="417" customWidth="1"/>
    <col min="7571" max="7572" width="6.88671875" style="417" customWidth="1"/>
    <col min="7573" max="7574" width="6.33203125" style="417" customWidth="1"/>
    <col min="7575" max="7575" width="9" style="417" customWidth="1"/>
    <col min="7576" max="7576" width="5.44140625" style="417" customWidth="1"/>
    <col min="7577" max="7612" width="9" style="417" customWidth="1"/>
    <col min="7613" max="7613" width="15.33203125" style="417" bestFit="1" customWidth="1"/>
    <col min="7614" max="7614" width="16.44140625" style="417" bestFit="1" customWidth="1"/>
    <col min="7615" max="7620" width="9" style="417" customWidth="1"/>
    <col min="7621" max="7627" width="6" style="417" customWidth="1"/>
    <col min="7628" max="7645" width="5.21875" style="417" customWidth="1"/>
    <col min="7646" max="7648" width="6.6640625" style="417" customWidth="1"/>
    <col min="7649" max="7651" width="9" style="417" customWidth="1"/>
    <col min="7652" max="7652" width="10.77734375" style="417" customWidth="1"/>
    <col min="7653" max="7655" width="9" style="417" customWidth="1"/>
    <col min="7656" max="7656" width="10.21875" style="417" bestFit="1" customWidth="1"/>
    <col min="7657" max="7659" width="9" style="417" customWidth="1"/>
    <col min="7660" max="7660" width="9.21875" style="417" bestFit="1" customWidth="1"/>
    <col min="7661" max="7662" width="9" style="417" customWidth="1"/>
    <col min="7663" max="7663" width="9.109375" style="417" bestFit="1" customWidth="1"/>
    <col min="7664" max="7664" width="9.44140625" style="417" bestFit="1" customWidth="1"/>
    <col min="7665" max="7666" width="5.33203125" style="417" customWidth="1"/>
    <col min="7667" max="7667" width="9.21875" style="417" bestFit="1" customWidth="1"/>
    <col min="7668" max="7668" width="10.21875" style="417" bestFit="1" customWidth="1"/>
    <col min="7669" max="7669" width="7.88671875" style="417" customWidth="1"/>
    <col min="7670" max="7672" width="5.44140625" style="417" customWidth="1"/>
    <col min="7673" max="7676" width="8.44140625" style="417" customWidth="1"/>
    <col min="7677" max="7677" width="12" style="417" customWidth="1"/>
    <col min="7678" max="7698" width="8.44140625" style="417" customWidth="1"/>
    <col min="7699" max="7700" width="6.77734375" style="417" customWidth="1"/>
    <col min="7701" max="7702" width="8.6640625" style="417" customWidth="1"/>
    <col min="7703" max="7705" width="6.77734375" style="417" customWidth="1"/>
    <col min="7706" max="7711" width="6.33203125" style="417" customWidth="1"/>
    <col min="7712" max="7712" width="9" style="417" customWidth="1"/>
    <col min="7713" max="7713" width="6.33203125" style="417" customWidth="1"/>
    <col min="7714" max="7720" width="6.21875" style="417" customWidth="1"/>
    <col min="7721" max="7726" width="9" style="417" customWidth="1"/>
    <col min="7727" max="7730" width="6.33203125" style="417" customWidth="1"/>
    <col min="7731" max="7739" width="9" style="417" customWidth="1"/>
    <col min="7740" max="7797" width="3.6640625" style="417" customWidth="1"/>
    <col min="7798" max="7802" width="9" style="417" customWidth="1"/>
    <col min="7803" max="7812" width="8.21875" style="417"/>
    <col min="7813" max="7813" width="14" style="417" customWidth="1"/>
    <col min="7814" max="7816" width="8.109375" style="417" customWidth="1"/>
    <col min="7817" max="7822" width="6" style="417" customWidth="1"/>
    <col min="7823" max="7824" width="9" style="417" customWidth="1"/>
    <col min="7825" max="7825" width="16.33203125" style="417" customWidth="1"/>
    <col min="7826" max="7826" width="9" style="417" customWidth="1"/>
    <col min="7827" max="7828" width="6.88671875" style="417" customWidth="1"/>
    <col min="7829" max="7830" width="6.33203125" style="417" customWidth="1"/>
    <col min="7831" max="7831" width="9" style="417" customWidth="1"/>
    <col min="7832" max="7832" width="5.44140625" style="417" customWidth="1"/>
    <col min="7833" max="7868" width="9" style="417" customWidth="1"/>
    <col min="7869" max="7869" width="15.33203125" style="417" bestFit="1" customWidth="1"/>
    <col min="7870" max="7870" width="16.44140625" style="417" bestFit="1" customWidth="1"/>
    <col min="7871" max="7876" width="9" style="417" customWidth="1"/>
    <col min="7877" max="7883" width="6" style="417" customWidth="1"/>
    <col min="7884" max="7901" width="5.21875" style="417" customWidth="1"/>
    <col min="7902" max="7904" width="6.6640625" style="417" customWidth="1"/>
    <col min="7905" max="7907" width="9" style="417" customWidth="1"/>
    <col min="7908" max="7908" width="10.77734375" style="417" customWidth="1"/>
    <col min="7909" max="7911" width="9" style="417" customWidth="1"/>
    <col min="7912" max="7912" width="10.21875" style="417" bestFit="1" customWidth="1"/>
    <col min="7913" max="7915" width="9" style="417" customWidth="1"/>
    <col min="7916" max="7916" width="9.21875" style="417" bestFit="1" customWidth="1"/>
    <col min="7917" max="7918" width="9" style="417" customWidth="1"/>
    <col min="7919" max="7919" width="9.109375" style="417" bestFit="1" customWidth="1"/>
    <col min="7920" max="7920" width="9.44140625" style="417" bestFit="1" customWidth="1"/>
    <col min="7921" max="7922" width="5.33203125" style="417" customWidth="1"/>
    <col min="7923" max="7923" width="9.21875" style="417" bestFit="1" customWidth="1"/>
    <col min="7924" max="7924" width="10.21875" style="417" bestFit="1" customWidth="1"/>
    <col min="7925" max="7925" width="7.88671875" style="417" customWidth="1"/>
    <col min="7926" max="7928" width="5.44140625" style="417" customWidth="1"/>
    <col min="7929" max="7932" width="8.44140625" style="417" customWidth="1"/>
    <col min="7933" max="7933" width="12" style="417" customWidth="1"/>
    <col min="7934" max="7954" width="8.44140625" style="417" customWidth="1"/>
    <col min="7955" max="7956" width="6.77734375" style="417" customWidth="1"/>
    <col min="7957" max="7958" width="8.6640625" style="417" customWidth="1"/>
    <col min="7959" max="7961" width="6.77734375" style="417" customWidth="1"/>
    <col min="7962" max="7967" width="6.33203125" style="417" customWidth="1"/>
    <col min="7968" max="7968" width="9" style="417" customWidth="1"/>
    <col min="7969" max="7969" width="6.33203125" style="417" customWidth="1"/>
    <col min="7970" max="7976" width="6.21875" style="417" customWidth="1"/>
    <col min="7977" max="7982" width="9" style="417" customWidth="1"/>
    <col min="7983" max="7986" width="6.33203125" style="417" customWidth="1"/>
    <col min="7987" max="7995" width="9" style="417" customWidth="1"/>
    <col min="7996" max="8053" width="3.6640625" style="417" customWidth="1"/>
    <col min="8054" max="8058" width="9" style="417" customWidth="1"/>
    <col min="8059" max="8068" width="8.21875" style="417"/>
    <col min="8069" max="8069" width="14" style="417" customWidth="1"/>
    <col min="8070" max="8072" width="8.109375" style="417" customWidth="1"/>
    <col min="8073" max="8078" width="6" style="417" customWidth="1"/>
    <col min="8079" max="8080" width="9" style="417" customWidth="1"/>
    <col min="8081" max="8081" width="16.33203125" style="417" customWidth="1"/>
    <col min="8082" max="8082" width="9" style="417" customWidth="1"/>
    <col min="8083" max="8084" width="6.88671875" style="417" customWidth="1"/>
    <col min="8085" max="8086" width="6.33203125" style="417" customWidth="1"/>
    <col min="8087" max="8087" width="9" style="417" customWidth="1"/>
    <col min="8088" max="8088" width="5.44140625" style="417" customWidth="1"/>
    <col min="8089" max="8124" width="9" style="417" customWidth="1"/>
    <col min="8125" max="8125" width="15.33203125" style="417" bestFit="1" customWidth="1"/>
    <col min="8126" max="8126" width="16.44140625" style="417" bestFit="1" customWidth="1"/>
    <col min="8127" max="8132" width="9" style="417" customWidth="1"/>
    <col min="8133" max="8139" width="6" style="417" customWidth="1"/>
    <col min="8140" max="8157" width="5.21875" style="417" customWidth="1"/>
    <col min="8158" max="8160" width="6.6640625" style="417" customWidth="1"/>
    <col min="8161" max="8163" width="9" style="417" customWidth="1"/>
    <col min="8164" max="8164" width="10.77734375" style="417" customWidth="1"/>
    <col min="8165" max="8167" width="9" style="417" customWidth="1"/>
    <col min="8168" max="8168" width="10.21875" style="417" bestFit="1" customWidth="1"/>
    <col min="8169" max="8171" width="9" style="417" customWidth="1"/>
    <col min="8172" max="8172" width="9.21875" style="417" bestFit="1" customWidth="1"/>
    <col min="8173" max="8174" width="9" style="417" customWidth="1"/>
    <col min="8175" max="8175" width="9.109375" style="417" bestFit="1" customWidth="1"/>
    <col min="8176" max="8176" width="9.44140625" style="417" bestFit="1" customWidth="1"/>
    <col min="8177" max="8178" width="5.33203125" style="417" customWidth="1"/>
    <col min="8179" max="8179" width="9.21875" style="417" bestFit="1" customWidth="1"/>
    <col min="8180" max="8180" width="10.21875" style="417" bestFit="1" customWidth="1"/>
    <col min="8181" max="8181" width="7.88671875" style="417" customWidth="1"/>
    <col min="8182" max="8184" width="5.44140625" style="417" customWidth="1"/>
    <col min="8185" max="8188" width="8.44140625" style="417" customWidth="1"/>
    <col min="8189" max="8189" width="12" style="417" customWidth="1"/>
    <col min="8190" max="8210" width="8.44140625" style="417" customWidth="1"/>
    <col min="8211" max="8212" width="6.77734375" style="417" customWidth="1"/>
    <col min="8213" max="8214" width="8.6640625" style="417" customWidth="1"/>
    <col min="8215" max="8217" width="6.77734375" style="417" customWidth="1"/>
    <col min="8218" max="8223" width="6.33203125" style="417" customWidth="1"/>
    <col min="8224" max="8224" width="9" style="417" customWidth="1"/>
    <col min="8225" max="8225" width="6.33203125" style="417" customWidth="1"/>
    <col min="8226" max="8232" width="6.21875" style="417" customWidth="1"/>
    <col min="8233" max="8238" width="9" style="417" customWidth="1"/>
    <col min="8239" max="8242" width="6.33203125" style="417" customWidth="1"/>
    <col min="8243" max="8251" width="9" style="417" customWidth="1"/>
    <col min="8252" max="8309" width="3.6640625" style="417" customWidth="1"/>
    <col min="8310" max="8314" width="9" style="417" customWidth="1"/>
    <col min="8315" max="8324" width="8.21875" style="417"/>
    <col min="8325" max="8325" width="14" style="417" customWidth="1"/>
    <col min="8326" max="8328" width="8.109375" style="417" customWidth="1"/>
    <col min="8329" max="8334" width="6" style="417" customWidth="1"/>
    <col min="8335" max="8336" width="9" style="417" customWidth="1"/>
    <col min="8337" max="8337" width="16.33203125" style="417" customWidth="1"/>
    <col min="8338" max="8338" width="9" style="417" customWidth="1"/>
    <col min="8339" max="8340" width="6.88671875" style="417" customWidth="1"/>
    <col min="8341" max="8342" width="6.33203125" style="417" customWidth="1"/>
    <col min="8343" max="8343" width="9" style="417" customWidth="1"/>
    <col min="8344" max="8344" width="5.44140625" style="417" customWidth="1"/>
    <col min="8345" max="8380" width="9" style="417" customWidth="1"/>
    <col min="8381" max="8381" width="15.33203125" style="417" bestFit="1" customWidth="1"/>
    <col min="8382" max="8382" width="16.44140625" style="417" bestFit="1" customWidth="1"/>
    <col min="8383" max="8388" width="9" style="417" customWidth="1"/>
    <col min="8389" max="8395" width="6" style="417" customWidth="1"/>
    <col min="8396" max="8413" width="5.21875" style="417" customWidth="1"/>
    <col min="8414" max="8416" width="6.6640625" style="417" customWidth="1"/>
    <col min="8417" max="8419" width="9" style="417" customWidth="1"/>
    <col min="8420" max="8420" width="10.77734375" style="417" customWidth="1"/>
    <col min="8421" max="8423" width="9" style="417" customWidth="1"/>
    <col min="8424" max="8424" width="10.21875" style="417" bestFit="1" customWidth="1"/>
    <col min="8425" max="8427" width="9" style="417" customWidth="1"/>
    <col min="8428" max="8428" width="9.21875" style="417" bestFit="1" customWidth="1"/>
    <col min="8429" max="8430" width="9" style="417" customWidth="1"/>
    <col min="8431" max="8431" width="9.109375" style="417" bestFit="1" customWidth="1"/>
    <col min="8432" max="8432" width="9.44140625" style="417" bestFit="1" customWidth="1"/>
    <col min="8433" max="8434" width="5.33203125" style="417" customWidth="1"/>
    <col min="8435" max="8435" width="9.21875" style="417" bestFit="1" customWidth="1"/>
    <col min="8436" max="8436" width="10.21875" style="417" bestFit="1" customWidth="1"/>
    <col min="8437" max="8437" width="7.88671875" style="417" customWidth="1"/>
    <col min="8438" max="8440" width="5.44140625" style="417" customWidth="1"/>
    <col min="8441" max="8444" width="8.44140625" style="417" customWidth="1"/>
    <col min="8445" max="8445" width="12" style="417" customWidth="1"/>
    <col min="8446" max="8466" width="8.44140625" style="417" customWidth="1"/>
    <col min="8467" max="8468" width="6.77734375" style="417" customWidth="1"/>
    <col min="8469" max="8470" width="8.6640625" style="417" customWidth="1"/>
    <col min="8471" max="8473" width="6.77734375" style="417" customWidth="1"/>
    <col min="8474" max="8479" width="6.33203125" style="417" customWidth="1"/>
    <col min="8480" max="8480" width="9" style="417" customWidth="1"/>
    <col min="8481" max="8481" width="6.33203125" style="417" customWidth="1"/>
    <col min="8482" max="8488" width="6.21875" style="417" customWidth="1"/>
    <col min="8489" max="8494" width="9" style="417" customWidth="1"/>
    <col min="8495" max="8498" width="6.33203125" style="417" customWidth="1"/>
    <col min="8499" max="8507" width="9" style="417" customWidth="1"/>
    <col min="8508" max="8565" width="3.6640625" style="417" customWidth="1"/>
    <col min="8566" max="8570" width="9" style="417" customWidth="1"/>
    <col min="8571" max="8580" width="8.21875" style="417"/>
    <col min="8581" max="8581" width="14" style="417" customWidth="1"/>
    <col min="8582" max="8584" width="8.109375" style="417" customWidth="1"/>
    <col min="8585" max="8590" width="6" style="417" customWidth="1"/>
    <col min="8591" max="8592" width="9" style="417" customWidth="1"/>
    <col min="8593" max="8593" width="16.33203125" style="417" customWidth="1"/>
    <col min="8594" max="8594" width="9" style="417" customWidth="1"/>
    <col min="8595" max="8596" width="6.88671875" style="417" customWidth="1"/>
    <col min="8597" max="8598" width="6.33203125" style="417" customWidth="1"/>
    <col min="8599" max="8599" width="9" style="417" customWidth="1"/>
    <col min="8600" max="8600" width="5.44140625" style="417" customWidth="1"/>
    <col min="8601" max="8636" width="9" style="417" customWidth="1"/>
    <col min="8637" max="8637" width="15.33203125" style="417" bestFit="1" customWidth="1"/>
    <col min="8638" max="8638" width="16.44140625" style="417" bestFit="1" customWidth="1"/>
    <col min="8639" max="8644" width="9" style="417" customWidth="1"/>
    <col min="8645" max="8651" width="6" style="417" customWidth="1"/>
    <col min="8652" max="8669" width="5.21875" style="417" customWidth="1"/>
    <col min="8670" max="8672" width="6.6640625" style="417" customWidth="1"/>
    <col min="8673" max="8675" width="9" style="417" customWidth="1"/>
    <col min="8676" max="8676" width="10.77734375" style="417" customWidth="1"/>
    <col min="8677" max="8679" width="9" style="417" customWidth="1"/>
    <col min="8680" max="8680" width="10.21875" style="417" bestFit="1" customWidth="1"/>
    <col min="8681" max="8683" width="9" style="417" customWidth="1"/>
    <col min="8684" max="8684" width="9.21875" style="417" bestFit="1" customWidth="1"/>
    <col min="8685" max="8686" width="9" style="417" customWidth="1"/>
    <col min="8687" max="8687" width="9.109375" style="417" bestFit="1" customWidth="1"/>
    <col min="8688" max="8688" width="9.44140625" style="417" bestFit="1" customWidth="1"/>
    <col min="8689" max="8690" width="5.33203125" style="417" customWidth="1"/>
    <col min="8691" max="8691" width="9.21875" style="417" bestFit="1" customWidth="1"/>
    <col min="8692" max="8692" width="10.21875" style="417" bestFit="1" customWidth="1"/>
    <col min="8693" max="8693" width="7.88671875" style="417" customWidth="1"/>
    <col min="8694" max="8696" width="5.44140625" style="417" customWidth="1"/>
    <col min="8697" max="8700" width="8.44140625" style="417" customWidth="1"/>
    <col min="8701" max="8701" width="12" style="417" customWidth="1"/>
    <col min="8702" max="8722" width="8.44140625" style="417" customWidth="1"/>
    <col min="8723" max="8724" width="6.77734375" style="417" customWidth="1"/>
    <col min="8725" max="8726" width="8.6640625" style="417" customWidth="1"/>
    <col min="8727" max="8729" width="6.77734375" style="417" customWidth="1"/>
    <col min="8730" max="8735" width="6.33203125" style="417" customWidth="1"/>
    <col min="8736" max="8736" width="9" style="417" customWidth="1"/>
    <col min="8737" max="8737" width="6.33203125" style="417" customWidth="1"/>
    <col min="8738" max="8744" width="6.21875" style="417" customWidth="1"/>
    <col min="8745" max="8750" width="9" style="417" customWidth="1"/>
    <col min="8751" max="8754" width="6.33203125" style="417" customWidth="1"/>
    <col min="8755" max="8763" width="9" style="417" customWidth="1"/>
    <col min="8764" max="8821" width="3.6640625" style="417" customWidth="1"/>
    <col min="8822" max="8826" width="9" style="417" customWidth="1"/>
    <col min="8827" max="8836" width="8.21875" style="417"/>
    <col min="8837" max="8837" width="14" style="417" customWidth="1"/>
    <col min="8838" max="8840" width="8.109375" style="417" customWidth="1"/>
    <col min="8841" max="8846" width="6" style="417" customWidth="1"/>
    <col min="8847" max="8848" width="9" style="417" customWidth="1"/>
    <col min="8849" max="8849" width="16.33203125" style="417" customWidth="1"/>
    <col min="8850" max="8850" width="9" style="417" customWidth="1"/>
    <col min="8851" max="8852" width="6.88671875" style="417" customWidth="1"/>
    <col min="8853" max="8854" width="6.33203125" style="417" customWidth="1"/>
    <col min="8855" max="8855" width="9" style="417" customWidth="1"/>
    <col min="8856" max="8856" width="5.44140625" style="417" customWidth="1"/>
    <col min="8857" max="8892" width="9" style="417" customWidth="1"/>
    <col min="8893" max="8893" width="15.33203125" style="417" bestFit="1" customWidth="1"/>
    <col min="8894" max="8894" width="16.44140625" style="417" bestFit="1" customWidth="1"/>
    <col min="8895" max="8900" width="9" style="417" customWidth="1"/>
    <col min="8901" max="8907" width="6" style="417" customWidth="1"/>
    <col min="8908" max="8925" width="5.21875" style="417" customWidth="1"/>
    <col min="8926" max="8928" width="6.6640625" style="417" customWidth="1"/>
    <col min="8929" max="8931" width="9" style="417" customWidth="1"/>
    <col min="8932" max="8932" width="10.77734375" style="417" customWidth="1"/>
    <col min="8933" max="8935" width="9" style="417" customWidth="1"/>
    <col min="8936" max="8936" width="10.21875" style="417" bestFit="1" customWidth="1"/>
    <col min="8937" max="8939" width="9" style="417" customWidth="1"/>
    <col min="8940" max="8940" width="9.21875" style="417" bestFit="1" customWidth="1"/>
    <col min="8941" max="8942" width="9" style="417" customWidth="1"/>
    <col min="8943" max="8943" width="9.109375" style="417" bestFit="1" customWidth="1"/>
    <col min="8944" max="8944" width="9.44140625" style="417" bestFit="1" customWidth="1"/>
    <col min="8945" max="8946" width="5.33203125" style="417" customWidth="1"/>
    <col min="8947" max="8947" width="9.21875" style="417" bestFit="1" customWidth="1"/>
    <col min="8948" max="8948" width="10.21875" style="417" bestFit="1" customWidth="1"/>
    <col min="8949" max="8949" width="7.88671875" style="417" customWidth="1"/>
    <col min="8950" max="8952" width="5.44140625" style="417" customWidth="1"/>
    <col min="8953" max="8956" width="8.44140625" style="417" customWidth="1"/>
    <col min="8957" max="8957" width="12" style="417" customWidth="1"/>
    <col min="8958" max="8978" width="8.44140625" style="417" customWidth="1"/>
    <col min="8979" max="8980" width="6.77734375" style="417" customWidth="1"/>
    <col min="8981" max="8982" width="8.6640625" style="417" customWidth="1"/>
    <col min="8983" max="8985" width="6.77734375" style="417" customWidth="1"/>
    <col min="8986" max="8991" width="6.33203125" style="417" customWidth="1"/>
    <col min="8992" max="8992" width="9" style="417" customWidth="1"/>
    <col min="8993" max="8993" width="6.33203125" style="417" customWidth="1"/>
    <col min="8994" max="9000" width="6.21875" style="417" customWidth="1"/>
    <col min="9001" max="9006" width="9" style="417" customWidth="1"/>
    <col min="9007" max="9010" width="6.33203125" style="417" customWidth="1"/>
    <col min="9011" max="9019" width="9" style="417" customWidth="1"/>
    <col min="9020" max="9077" width="3.6640625" style="417" customWidth="1"/>
    <col min="9078" max="9082" width="9" style="417" customWidth="1"/>
    <col min="9083" max="9092" width="8.21875" style="417"/>
    <col min="9093" max="9093" width="14" style="417" customWidth="1"/>
    <col min="9094" max="9096" width="8.109375" style="417" customWidth="1"/>
    <col min="9097" max="9102" width="6" style="417" customWidth="1"/>
    <col min="9103" max="9104" width="9" style="417" customWidth="1"/>
    <col min="9105" max="9105" width="16.33203125" style="417" customWidth="1"/>
    <col min="9106" max="9106" width="9" style="417" customWidth="1"/>
    <col min="9107" max="9108" width="6.88671875" style="417" customWidth="1"/>
    <col min="9109" max="9110" width="6.33203125" style="417" customWidth="1"/>
    <col min="9111" max="9111" width="9" style="417" customWidth="1"/>
    <col min="9112" max="9112" width="5.44140625" style="417" customWidth="1"/>
    <col min="9113" max="9148" width="9" style="417" customWidth="1"/>
    <col min="9149" max="9149" width="15.33203125" style="417" bestFit="1" customWidth="1"/>
    <col min="9150" max="9150" width="16.44140625" style="417" bestFit="1" customWidth="1"/>
    <col min="9151" max="9156" width="9" style="417" customWidth="1"/>
    <col min="9157" max="9163" width="6" style="417" customWidth="1"/>
    <col min="9164" max="9181" width="5.21875" style="417" customWidth="1"/>
    <col min="9182" max="9184" width="6.6640625" style="417" customWidth="1"/>
    <col min="9185" max="9187" width="9" style="417" customWidth="1"/>
    <col min="9188" max="9188" width="10.77734375" style="417" customWidth="1"/>
    <col min="9189" max="9191" width="9" style="417" customWidth="1"/>
    <col min="9192" max="9192" width="10.21875" style="417" bestFit="1" customWidth="1"/>
    <col min="9193" max="9195" width="9" style="417" customWidth="1"/>
    <col min="9196" max="9196" width="9.21875" style="417" bestFit="1" customWidth="1"/>
    <col min="9197" max="9198" width="9" style="417" customWidth="1"/>
    <col min="9199" max="9199" width="9.109375" style="417" bestFit="1" customWidth="1"/>
    <col min="9200" max="9200" width="9.44140625" style="417" bestFit="1" customWidth="1"/>
    <col min="9201" max="9202" width="5.33203125" style="417" customWidth="1"/>
    <col min="9203" max="9203" width="9.21875" style="417" bestFit="1" customWidth="1"/>
    <col min="9204" max="9204" width="10.21875" style="417" bestFit="1" customWidth="1"/>
    <col min="9205" max="9205" width="7.88671875" style="417" customWidth="1"/>
    <col min="9206" max="9208" width="5.44140625" style="417" customWidth="1"/>
    <col min="9209" max="9212" width="8.44140625" style="417" customWidth="1"/>
    <col min="9213" max="9213" width="12" style="417" customWidth="1"/>
    <col min="9214" max="9234" width="8.44140625" style="417" customWidth="1"/>
    <col min="9235" max="9236" width="6.77734375" style="417" customWidth="1"/>
    <col min="9237" max="9238" width="8.6640625" style="417" customWidth="1"/>
    <col min="9239" max="9241" width="6.77734375" style="417" customWidth="1"/>
    <col min="9242" max="9247" width="6.33203125" style="417" customWidth="1"/>
    <col min="9248" max="9248" width="9" style="417" customWidth="1"/>
    <col min="9249" max="9249" width="6.33203125" style="417" customWidth="1"/>
    <col min="9250" max="9256" width="6.21875" style="417" customWidth="1"/>
    <col min="9257" max="9262" width="9" style="417" customWidth="1"/>
    <col min="9263" max="9266" width="6.33203125" style="417" customWidth="1"/>
    <col min="9267" max="9275" width="9" style="417" customWidth="1"/>
    <col min="9276" max="9333" width="3.6640625" style="417" customWidth="1"/>
    <col min="9334" max="9338" width="9" style="417" customWidth="1"/>
    <col min="9339" max="9348" width="8.21875" style="417"/>
    <col min="9349" max="9349" width="14" style="417" customWidth="1"/>
    <col min="9350" max="9352" width="8.109375" style="417" customWidth="1"/>
    <col min="9353" max="9358" width="6" style="417" customWidth="1"/>
    <col min="9359" max="9360" width="9" style="417" customWidth="1"/>
    <col min="9361" max="9361" width="16.33203125" style="417" customWidth="1"/>
    <col min="9362" max="9362" width="9" style="417" customWidth="1"/>
    <col min="9363" max="9364" width="6.88671875" style="417" customWidth="1"/>
    <col min="9365" max="9366" width="6.33203125" style="417" customWidth="1"/>
    <col min="9367" max="9367" width="9" style="417" customWidth="1"/>
    <col min="9368" max="9368" width="5.44140625" style="417" customWidth="1"/>
    <col min="9369" max="9404" width="9" style="417" customWidth="1"/>
    <col min="9405" max="9405" width="15.33203125" style="417" bestFit="1" customWidth="1"/>
    <col min="9406" max="9406" width="16.44140625" style="417" bestFit="1" customWidth="1"/>
    <col min="9407" max="9412" width="9" style="417" customWidth="1"/>
    <col min="9413" max="9419" width="6" style="417" customWidth="1"/>
    <col min="9420" max="9437" width="5.21875" style="417" customWidth="1"/>
    <col min="9438" max="9440" width="6.6640625" style="417" customWidth="1"/>
    <col min="9441" max="9443" width="9" style="417" customWidth="1"/>
    <col min="9444" max="9444" width="10.77734375" style="417" customWidth="1"/>
    <col min="9445" max="9447" width="9" style="417" customWidth="1"/>
    <col min="9448" max="9448" width="10.21875" style="417" bestFit="1" customWidth="1"/>
    <col min="9449" max="9451" width="9" style="417" customWidth="1"/>
    <col min="9452" max="9452" width="9.21875" style="417" bestFit="1" customWidth="1"/>
    <col min="9453" max="9454" width="9" style="417" customWidth="1"/>
    <col min="9455" max="9455" width="9.109375" style="417" bestFit="1" customWidth="1"/>
    <col min="9456" max="9456" width="9.44140625" style="417" bestFit="1" customWidth="1"/>
    <col min="9457" max="9458" width="5.33203125" style="417" customWidth="1"/>
    <col min="9459" max="9459" width="9.21875" style="417" bestFit="1" customWidth="1"/>
    <col min="9460" max="9460" width="10.21875" style="417" bestFit="1" customWidth="1"/>
    <col min="9461" max="9461" width="7.88671875" style="417" customWidth="1"/>
    <col min="9462" max="9464" width="5.44140625" style="417" customWidth="1"/>
    <col min="9465" max="9468" width="8.44140625" style="417" customWidth="1"/>
    <col min="9469" max="9469" width="12" style="417" customWidth="1"/>
    <col min="9470" max="9490" width="8.44140625" style="417" customWidth="1"/>
    <col min="9491" max="9492" width="6.77734375" style="417" customWidth="1"/>
    <col min="9493" max="9494" width="8.6640625" style="417" customWidth="1"/>
    <col min="9495" max="9497" width="6.77734375" style="417" customWidth="1"/>
    <col min="9498" max="9503" width="6.33203125" style="417" customWidth="1"/>
    <col min="9504" max="9504" width="9" style="417" customWidth="1"/>
    <col min="9505" max="9505" width="6.33203125" style="417" customWidth="1"/>
    <col min="9506" max="9512" width="6.21875" style="417" customWidth="1"/>
    <col min="9513" max="9518" width="9" style="417" customWidth="1"/>
    <col min="9519" max="9522" width="6.33203125" style="417" customWidth="1"/>
    <col min="9523" max="9531" width="9" style="417" customWidth="1"/>
    <col min="9532" max="9589" width="3.6640625" style="417" customWidth="1"/>
    <col min="9590" max="9594" width="9" style="417" customWidth="1"/>
    <col min="9595" max="9604" width="8.21875" style="417"/>
    <col min="9605" max="9605" width="14" style="417" customWidth="1"/>
    <col min="9606" max="9608" width="8.109375" style="417" customWidth="1"/>
    <col min="9609" max="9614" width="6" style="417" customWidth="1"/>
    <col min="9615" max="9616" width="9" style="417" customWidth="1"/>
    <col min="9617" max="9617" width="16.33203125" style="417" customWidth="1"/>
    <col min="9618" max="9618" width="9" style="417" customWidth="1"/>
    <col min="9619" max="9620" width="6.88671875" style="417" customWidth="1"/>
    <col min="9621" max="9622" width="6.33203125" style="417" customWidth="1"/>
    <col min="9623" max="9623" width="9" style="417" customWidth="1"/>
    <col min="9624" max="9624" width="5.44140625" style="417" customWidth="1"/>
    <col min="9625" max="9660" width="9" style="417" customWidth="1"/>
    <col min="9661" max="9661" width="15.33203125" style="417" bestFit="1" customWidth="1"/>
    <col min="9662" max="9662" width="16.44140625" style="417" bestFit="1" customWidth="1"/>
    <col min="9663" max="9668" width="9" style="417" customWidth="1"/>
    <col min="9669" max="9675" width="6" style="417" customWidth="1"/>
    <col min="9676" max="9693" width="5.21875" style="417" customWidth="1"/>
    <col min="9694" max="9696" width="6.6640625" style="417" customWidth="1"/>
    <col min="9697" max="9699" width="9" style="417" customWidth="1"/>
    <col min="9700" max="9700" width="10.77734375" style="417" customWidth="1"/>
    <col min="9701" max="9703" width="9" style="417" customWidth="1"/>
    <col min="9704" max="9704" width="10.21875" style="417" bestFit="1" customWidth="1"/>
    <col min="9705" max="9707" width="9" style="417" customWidth="1"/>
    <col min="9708" max="9708" width="9.21875" style="417" bestFit="1" customWidth="1"/>
    <col min="9709" max="9710" width="9" style="417" customWidth="1"/>
    <col min="9711" max="9711" width="9.109375" style="417" bestFit="1" customWidth="1"/>
    <col min="9712" max="9712" width="9.44140625" style="417" bestFit="1" customWidth="1"/>
    <col min="9713" max="9714" width="5.33203125" style="417" customWidth="1"/>
    <col min="9715" max="9715" width="9.21875" style="417" bestFit="1" customWidth="1"/>
    <col min="9716" max="9716" width="10.21875" style="417" bestFit="1" customWidth="1"/>
    <col min="9717" max="9717" width="7.88671875" style="417" customWidth="1"/>
    <col min="9718" max="9720" width="5.44140625" style="417" customWidth="1"/>
    <col min="9721" max="9724" width="8.44140625" style="417" customWidth="1"/>
    <col min="9725" max="9725" width="12" style="417" customWidth="1"/>
    <col min="9726" max="9746" width="8.44140625" style="417" customWidth="1"/>
    <col min="9747" max="9748" width="6.77734375" style="417" customWidth="1"/>
    <col min="9749" max="9750" width="8.6640625" style="417" customWidth="1"/>
    <col min="9751" max="9753" width="6.77734375" style="417" customWidth="1"/>
    <col min="9754" max="9759" width="6.33203125" style="417" customWidth="1"/>
    <col min="9760" max="9760" width="9" style="417" customWidth="1"/>
    <col min="9761" max="9761" width="6.33203125" style="417" customWidth="1"/>
    <col min="9762" max="9768" width="6.21875" style="417" customWidth="1"/>
    <col min="9769" max="9774" width="9" style="417" customWidth="1"/>
    <col min="9775" max="9778" width="6.33203125" style="417" customWidth="1"/>
    <col min="9779" max="9787" width="9" style="417" customWidth="1"/>
    <col min="9788" max="9845" width="3.6640625" style="417" customWidth="1"/>
    <col min="9846" max="9850" width="9" style="417" customWidth="1"/>
    <col min="9851" max="9860" width="8.21875" style="417"/>
    <col min="9861" max="9861" width="14" style="417" customWidth="1"/>
    <col min="9862" max="9864" width="8.109375" style="417" customWidth="1"/>
    <col min="9865" max="9870" width="6" style="417" customWidth="1"/>
    <col min="9871" max="9872" width="9" style="417" customWidth="1"/>
    <col min="9873" max="9873" width="16.33203125" style="417" customWidth="1"/>
    <col min="9874" max="9874" width="9" style="417" customWidth="1"/>
    <col min="9875" max="9876" width="6.88671875" style="417" customWidth="1"/>
    <col min="9877" max="9878" width="6.33203125" style="417" customWidth="1"/>
    <col min="9879" max="9879" width="9" style="417" customWidth="1"/>
    <col min="9880" max="9880" width="5.44140625" style="417" customWidth="1"/>
    <col min="9881" max="9916" width="9" style="417" customWidth="1"/>
    <col min="9917" max="9917" width="15.33203125" style="417" bestFit="1" customWidth="1"/>
    <col min="9918" max="9918" width="16.44140625" style="417" bestFit="1" customWidth="1"/>
    <col min="9919" max="9924" width="9" style="417" customWidth="1"/>
    <col min="9925" max="9931" width="6" style="417" customWidth="1"/>
    <col min="9932" max="9949" width="5.21875" style="417" customWidth="1"/>
    <col min="9950" max="9952" width="6.6640625" style="417" customWidth="1"/>
    <col min="9953" max="9955" width="9" style="417" customWidth="1"/>
    <col min="9956" max="9956" width="10.77734375" style="417" customWidth="1"/>
    <col min="9957" max="9959" width="9" style="417" customWidth="1"/>
    <col min="9960" max="9960" width="10.21875" style="417" bestFit="1" customWidth="1"/>
    <col min="9961" max="9963" width="9" style="417" customWidth="1"/>
    <col min="9964" max="9964" width="9.21875" style="417" bestFit="1" customWidth="1"/>
    <col min="9965" max="9966" width="9" style="417" customWidth="1"/>
    <col min="9967" max="9967" width="9.109375" style="417" bestFit="1" customWidth="1"/>
    <col min="9968" max="9968" width="9.44140625" style="417" bestFit="1" customWidth="1"/>
    <col min="9969" max="9970" width="5.33203125" style="417" customWidth="1"/>
    <col min="9971" max="9971" width="9.21875" style="417" bestFit="1" customWidth="1"/>
    <col min="9972" max="9972" width="10.21875" style="417" bestFit="1" customWidth="1"/>
    <col min="9973" max="9973" width="7.88671875" style="417" customWidth="1"/>
    <col min="9974" max="9976" width="5.44140625" style="417" customWidth="1"/>
    <col min="9977" max="9980" width="8.44140625" style="417" customWidth="1"/>
    <col min="9981" max="9981" width="12" style="417" customWidth="1"/>
    <col min="9982" max="10002" width="8.44140625" style="417" customWidth="1"/>
    <col min="10003" max="10004" width="6.77734375" style="417" customWidth="1"/>
    <col min="10005" max="10006" width="8.6640625" style="417" customWidth="1"/>
    <col min="10007" max="10009" width="6.77734375" style="417" customWidth="1"/>
    <col min="10010" max="10015" width="6.33203125" style="417" customWidth="1"/>
    <col min="10016" max="10016" width="9" style="417" customWidth="1"/>
    <col min="10017" max="10017" width="6.33203125" style="417" customWidth="1"/>
    <col min="10018" max="10024" width="6.21875" style="417" customWidth="1"/>
    <col min="10025" max="10030" width="9" style="417" customWidth="1"/>
    <col min="10031" max="10034" width="6.33203125" style="417" customWidth="1"/>
    <col min="10035" max="10043" width="9" style="417" customWidth="1"/>
    <col min="10044" max="10101" width="3.6640625" style="417" customWidth="1"/>
    <col min="10102" max="10106" width="9" style="417" customWidth="1"/>
    <col min="10107" max="10116" width="8.21875" style="417"/>
    <col min="10117" max="10117" width="14" style="417" customWidth="1"/>
    <col min="10118" max="10120" width="8.109375" style="417" customWidth="1"/>
    <col min="10121" max="10126" width="6" style="417" customWidth="1"/>
    <col min="10127" max="10128" width="9" style="417" customWidth="1"/>
    <col min="10129" max="10129" width="16.33203125" style="417" customWidth="1"/>
    <col min="10130" max="10130" width="9" style="417" customWidth="1"/>
    <col min="10131" max="10132" width="6.88671875" style="417" customWidth="1"/>
    <col min="10133" max="10134" width="6.33203125" style="417" customWidth="1"/>
    <col min="10135" max="10135" width="9" style="417" customWidth="1"/>
    <col min="10136" max="10136" width="5.44140625" style="417" customWidth="1"/>
    <col min="10137" max="10172" width="9" style="417" customWidth="1"/>
    <col min="10173" max="10173" width="15.33203125" style="417" bestFit="1" customWidth="1"/>
    <col min="10174" max="10174" width="16.44140625" style="417" bestFit="1" customWidth="1"/>
    <col min="10175" max="10180" width="9" style="417" customWidth="1"/>
    <col min="10181" max="10187" width="6" style="417" customWidth="1"/>
    <col min="10188" max="10205" width="5.21875" style="417" customWidth="1"/>
    <col min="10206" max="10208" width="6.6640625" style="417" customWidth="1"/>
    <col min="10209" max="10211" width="9" style="417" customWidth="1"/>
    <col min="10212" max="10212" width="10.77734375" style="417" customWidth="1"/>
    <col min="10213" max="10215" width="9" style="417" customWidth="1"/>
    <col min="10216" max="10216" width="10.21875" style="417" bestFit="1" customWidth="1"/>
    <col min="10217" max="10219" width="9" style="417" customWidth="1"/>
    <col min="10220" max="10220" width="9.21875" style="417" bestFit="1" customWidth="1"/>
    <col min="10221" max="10222" width="9" style="417" customWidth="1"/>
    <col min="10223" max="10223" width="9.109375" style="417" bestFit="1" customWidth="1"/>
    <col min="10224" max="10224" width="9.44140625" style="417" bestFit="1" customWidth="1"/>
    <col min="10225" max="10226" width="5.33203125" style="417" customWidth="1"/>
    <col min="10227" max="10227" width="9.21875" style="417" bestFit="1" customWidth="1"/>
    <col min="10228" max="10228" width="10.21875" style="417" bestFit="1" customWidth="1"/>
    <col min="10229" max="10229" width="7.88671875" style="417" customWidth="1"/>
    <col min="10230" max="10232" width="5.44140625" style="417" customWidth="1"/>
    <col min="10233" max="10236" width="8.44140625" style="417" customWidth="1"/>
    <col min="10237" max="10237" width="12" style="417" customWidth="1"/>
    <col min="10238" max="10258" width="8.44140625" style="417" customWidth="1"/>
    <col min="10259" max="10260" width="6.77734375" style="417" customWidth="1"/>
    <col min="10261" max="10262" width="8.6640625" style="417" customWidth="1"/>
    <col min="10263" max="10265" width="6.77734375" style="417" customWidth="1"/>
    <col min="10266" max="10271" width="6.33203125" style="417" customWidth="1"/>
    <col min="10272" max="10272" width="9" style="417" customWidth="1"/>
    <col min="10273" max="10273" width="6.33203125" style="417" customWidth="1"/>
    <col min="10274" max="10280" width="6.21875" style="417" customWidth="1"/>
    <col min="10281" max="10286" width="9" style="417" customWidth="1"/>
    <col min="10287" max="10290" width="6.33203125" style="417" customWidth="1"/>
    <col min="10291" max="10299" width="9" style="417" customWidth="1"/>
    <col min="10300" max="10357" width="3.6640625" style="417" customWidth="1"/>
    <col min="10358" max="10362" width="9" style="417" customWidth="1"/>
    <col min="10363" max="10372" width="8.21875" style="417"/>
    <col min="10373" max="10373" width="14" style="417" customWidth="1"/>
    <col min="10374" max="10376" width="8.109375" style="417" customWidth="1"/>
    <col min="10377" max="10382" width="6" style="417" customWidth="1"/>
    <col min="10383" max="10384" width="9" style="417" customWidth="1"/>
    <col min="10385" max="10385" width="16.33203125" style="417" customWidth="1"/>
    <col min="10386" max="10386" width="9" style="417" customWidth="1"/>
    <col min="10387" max="10388" width="6.88671875" style="417" customWidth="1"/>
    <col min="10389" max="10390" width="6.33203125" style="417" customWidth="1"/>
    <col min="10391" max="10391" width="9" style="417" customWidth="1"/>
    <col min="10392" max="10392" width="5.44140625" style="417" customWidth="1"/>
    <col min="10393" max="10428" width="9" style="417" customWidth="1"/>
    <col min="10429" max="10429" width="15.33203125" style="417" bestFit="1" customWidth="1"/>
    <col min="10430" max="10430" width="16.44140625" style="417" bestFit="1" customWidth="1"/>
    <col min="10431" max="10436" width="9" style="417" customWidth="1"/>
    <col min="10437" max="10443" width="6" style="417" customWidth="1"/>
    <col min="10444" max="10461" width="5.21875" style="417" customWidth="1"/>
    <col min="10462" max="10464" width="6.6640625" style="417" customWidth="1"/>
    <col min="10465" max="10467" width="9" style="417" customWidth="1"/>
    <col min="10468" max="10468" width="10.77734375" style="417" customWidth="1"/>
    <col min="10469" max="10471" width="9" style="417" customWidth="1"/>
    <col min="10472" max="10472" width="10.21875" style="417" bestFit="1" customWidth="1"/>
    <col min="10473" max="10475" width="9" style="417" customWidth="1"/>
    <col min="10476" max="10476" width="9.21875" style="417" bestFit="1" customWidth="1"/>
    <col min="10477" max="10478" width="9" style="417" customWidth="1"/>
    <col min="10479" max="10479" width="9.109375" style="417" bestFit="1" customWidth="1"/>
    <col min="10480" max="10480" width="9.44140625" style="417" bestFit="1" customWidth="1"/>
    <col min="10481" max="10482" width="5.33203125" style="417" customWidth="1"/>
    <col min="10483" max="10483" width="9.21875" style="417" bestFit="1" customWidth="1"/>
    <col min="10484" max="10484" width="10.21875" style="417" bestFit="1" customWidth="1"/>
    <col min="10485" max="10485" width="7.88671875" style="417" customWidth="1"/>
    <col min="10486" max="10488" width="5.44140625" style="417" customWidth="1"/>
    <col min="10489" max="10492" width="8.44140625" style="417" customWidth="1"/>
    <col min="10493" max="10493" width="12" style="417" customWidth="1"/>
    <col min="10494" max="10514" width="8.44140625" style="417" customWidth="1"/>
    <col min="10515" max="10516" width="6.77734375" style="417" customWidth="1"/>
    <col min="10517" max="10518" width="8.6640625" style="417" customWidth="1"/>
    <col min="10519" max="10521" width="6.77734375" style="417" customWidth="1"/>
    <col min="10522" max="10527" width="6.33203125" style="417" customWidth="1"/>
    <col min="10528" max="10528" width="9" style="417" customWidth="1"/>
    <col min="10529" max="10529" width="6.33203125" style="417" customWidth="1"/>
    <col min="10530" max="10536" width="6.21875" style="417" customWidth="1"/>
    <col min="10537" max="10542" width="9" style="417" customWidth="1"/>
    <col min="10543" max="10546" width="6.33203125" style="417" customWidth="1"/>
    <col min="10547" max="10555" width="9" style="417" customWidth="1"/>
    <col min="10556" max="10613" width="3.6640625" style="417" customWidth="1"/>
    <col min="10614" max="10618" width="9" style="417" customWidth="1"/>
    <col min="10619" max="10628" width="8.21875" style="417"/>
    <col min="10629" max="10629" width="14" style="417" customWidth="1"/>
    <col min="10630" max="10632" width="8.109375" style="417" customWidth="1"/>
    <col min="10633" max="10638" width="6" style="417" customWidth="1"/>
    <col min="10639" max="10640" width="9" style="417" customWidth="1"/>
    <col min="10641" max="10641" width="16.33203125" style="417" customWidth="1"/>
    <col min="10642" max="10642" width="9" style="417" customWidth="1"/>
    <col min="10643" max="10644" width="6.88671875" style="417" customWidth="1"/>
    <col min="10645" max="10646" width="6.33203125" style="417" customWidth="1"/>
    <col min="10647" max="10647" width="9" style="417" customWidth="1"/>
    <col min="10648" max="10648" width="5.44140625" style="417" customWidth="1"/>
    <col min="10649" max="10684" width="9" style="417" customWidth="1"/>
    <col min="10685" max="10685" width="15.33203125" style="417" bestFit="1" customWidth="1"/>
    <col min="10686" max="10686" width="16.44140625" style="417" bestFit="1" customWidth="1"/>
    <col min="10687" max="10692" width="9" style="417" customWidth="1"/>
    <col min="10693" max="10699" width="6" style="417" customWidth="1"/>
    <col min="10700" max="10717" width="5.21875" style="417" customWidth="1"/>
    <col min="10718" max="10720" width="6.6640625" style="417" customWidth="1"/>
    <col min="10721" max="10723" width="9" style="417" customWidth="1"/>
    <col min="10724" max="10724" width="10.77734375" style="417" customWidth="1"/>
    <col min="10725" max="10727" width="9" style="417" customWidth="1"/>
    <col min="10728" max="10728" width="10.21875" style="417" bestFit="1" customWidth="1"/>
    <col min="10729" max="10731" width="9" style="417" customWidth="1"/>
    <col min="10732" max="10732" width="9.21875" style="417" bestFit="1" customWidth="1"/>
    <col min="10733" max="10734" width="9" style="417" customWidth="1"/>
    <col min="10735" max="10735" width="9.109375" style="417" bestFit="1" customWidth="1"/>
    <col min="10736" max="10736" width="9.44140625" style="417" bestFit="1" customWidth="1"/>
    <col min="10737" max="10738" width="5.33203125" style="417" customWidth="1"/>
    <col min="10739" max="10739" width="9.21875" style="417" bestFit="1" customWidth="1"/>
    <col min="10740" max="10740" width="10.21875" style="417" bestFit="1" customWidth="1"/>
    <col min="10741" max="10741" width="7.88671875" style="417" customWidth="1"/>
    <col min="10742" max="10744" width="5.44140625" style="417" customWidth="1"/>
    <col min="10745" max="10748" width="8.44140625" style="417" customWidth="1"/>
    <col min="10749" max="10749" width="12" style="417" customWidth="1"/>
    <col min="10750" max="10770" width="8.44140625" style="417" customWidth="1"/>
    <col min="10771" max="10772" width="6.77734375" style="417" customWidth="1"/>
    <col min="10773" max="10774" width="8.6640625" style="417" customWidth="1"/>
    <col min="10775" max="10777" width="6.77734375" style="417" customWidth="1"/>
    <col min="10778" max="10783" width="6.33203125" style="417" customWidth="1"/>
    <col min="10784" max="10784" width="9" style="417" customWidth="1"/>
    <col min="10785" max="10785" width="6.33203125" style="417" customWidth="1"/>
    <col min="10786" max="10792" width="6.21875" style="417" customWidth="1"/>
    <col min="10793" max="10798" width="9" style="417" customWidth="1"/>
    <col min="10799" max="10802" width="6.33203125" style="417" customWidth="1"/>
    <col min="10803" max="10811" width="9" style="417" customWidth="1"/>
    <col min="10812" max="10869" width="3.6640625" style="417" customWidth="1"/>
    <col min="10870" max="10874" width="9" style="417" customWidth="1"/>
    <col min="10875" max="10884" width="8.21875" style="417"/>
    <col min="10885" max="10885" width="14" style="417" customWidth="1"/>
    <col min="10886" max="10888" width="8.109375" style="417" customWidth="1"/>
    <col min="10889" max="10894" width="6" style="417" customWidth="1"/>
    <col min="10895" max="10896" width="9" style="417" customWidth="1"/>
    <col min="10897" max="10897" width="16.33203125" style="417" customWidth="1"/>
    <col min="10898" max="10898" width="9" style="417" customWidth="1"/>
    <col min="10899" max="10900" width="6.88671875" style="417" customWidth="1"/>
    <col min="10901" max="10902" width="6.33203125" style="417" customWidth="1"/>
    <col min="10903" max="10903" width="9" style="417" customWidth="1"/>
    <col min="10904" max="10904" width="5.44140625" style="417" customWidth="1"/>
    <col min="10905" max="10940" width="9" style="417" customWidth="1"/>
    <col min="10941" max="10941" width="15.33203125" style="417" bestFit="1" customWidth="1"/>
    <col min="10942" max="10942" width="16.44140625" style="417" bestFit="1" customWidth="1"/>
    <col min="10943" max="10948" width="9" style="417" customWidth="1"/>
    <col min="10949" max="10955" width="6" style="417" customWidth="1"/>
    <col min="10956" max="10973" width="5.21875" style="417" customWidth="1"/>
    <col min="10974" max="10976" width="6.6640625" style="417" customWidth="1"/>
    <col min="10977" max="10979" width="9" style="417" customWidth="1"/>
    <col min="10980" max="10980" width="10.77734375" style="417" customWidth="1"/>
    <col min="10981" max="10983" width="9" style="417" customWidth="1"/>
    <col min="10984" max="10984" width="10.21875" style="417" bestFit="1" customWidth="1"/>
    <col min="10985" max="10987" width="9" style="417" customWidth="1"/>
    <col min="10988" max="10988" width="9.21875" style="417" bestFit="1" customWidth="1"/>
    <col min="10989" max="10990" width="9" style="417" customWidth="1"/>
    <col min="10991" max="10991" width="9.109375" style="417" bestFit="1" customWidth="1"/>
    <col min="10992" max="10992" width="9.44140625" style="417" bestFit="1" customWidth="1"/>
    <col min="10993" max="10994" width="5.33203125" style="417" customWidth="1"/>
    <col min="10995" max="10995" width="9.21875" style="417" bestFit="1" customWidth="1"/>
    <col min="10996" max="10996" width="10.21875" style="417" bestFit="1" customWidth="1"/>
    <col min="10997" max="10997" width="7.88671875" style="417" customWidth="1"/>
    <col min="10998" max="11000" width="5.44140625" style="417" customWidth="1"/>
    <col min="11001" max="11004" width="8.44140625" style="417" customWidth="1"/>
    <col min="11005" max="11005" width="12" style="417" customWidth="1"/>
    <col min="11006" max="11026" width="8.44140625" style="417" customWidth="1"/>
    <col min="11027" max="11028" width="6.77734375" style="417" customWidth="1"/>
    <col min="11029" max="11030" width="8.6640625" style="417" customWidth="1"/>
    <col min="11031" max="11033" width="6.77734375" style="417" customWidth="1"/>
    <col min="11034" max="11039" width="6.33203125" style="417" customWidth="1"/>
    <col min="11040" max="11040" width="9" style="417" customWidth="1"/>
    <col min="11041" max="11041" width="6.33203125" style="417" customWidth="1"/>
    <col min="11042" max="11048" width="6.21875" style="417" customWidth="1"/>
    <col min="11049" max="11054" width="9" style="417" customWidth="1"/>
    <col min="11055" max="11058" width="6.33203125" style="417" customWidth="1"/>
    <col min="11059" max="11067" width="9" style="417" customWidth="1"/>
    <col min="11068" max="11125" width="3.6640625" style="417" customWidth="1"/>
    <col min="11126" max="11130" width="9" style="417" customWidth="1"/>
    <col min="11131" max="11140" width="8.21875" style="417"/>
    <col min="11141" max="11141" width="14" style="417" customWidth="1"/>
    <col min="11142" max="11144" width="8.109375" style="417" customWidth="1"/>
    <col min="11145" max="11150" width="6" style="417" customWidth="1"/>
    <col min="11151" max="11152" width="9" style="417" customWidth="1"/>
    <col min="11153" max="11153" width="16.33203125" style="417" customWidth="1"/>
    <col min="11154" max="11154" width="9" style="417" customWidth="1"/>
    <col min="11155" max="11156" width="6.88671875" style="417" customWidth="1"/>
    <col min="11157" max="11158" width="6.33203125" style="417" customWidth="1"/>
    <col min="11159" max="11159" width="9" style="417" customWidth="1"/>
    <col min="11160" max="11160" width="5.44140625" style="417" customWidth="1"/>
    <col min="11161" max="11196" width="9" style="417" customWidth="1"/>
    <col min="11197" max="11197" width="15.33203125" style="417" bestFit="1" customWidth="1"/>
    <col min="11198" max="11198" width="16.44140625" style="417" bestFit="1" customWidth="1"/>
    <col min="11199" max="11204" width="9" style="417" customWidth="1"/>
    <col min="11205" max="11211" width="6" style="417" customWidth="1"/>
    <col min="11212" max="11229" width="5.21875" style="417" customWidth="1"/>
    <col min="11230" max="11232" width="6.6640625" style="417" customWidth="1"/>
    <col min="11233" max="11235" width="9" style="417" customWidth="1"/>
    <col min="11236" max="11236" width="10.77734375" style="417" customWidth="1"/>
    <col min="11237" max="11239" width="9" style="417" customWidth="1"/>
    <col min="11240" max="11240" width="10.21875" style="417" bestFit="1" customWidth="1"/>
    <col min="11241" max="11243" width="9" style="417" customWidth="1"/>
    <col min="11244" max="11244" width="9.21875" style="417" bestFit="1" customWidth="1"/>
    <col min="11245" max="11246" width="9" style="417" customWidth="1"/>
    <col min="11247" max="11247" width="9.109375" style="417" bestFit="1" customWidth="1"/>
    <col min="11248" max="11248" width="9.44140625" style="417" bestFit="1" customWidth="1"/>
    <col min="11249" max="11250" width="5.33203125" style="417" customWidth="1"/>
    <col min="11251" max="11251" width="9.21875" style="417" bestFit="1" customWidth="1"/>
    <col min="11252" max="11252" width="10.21875" style="417" bestFit="1" customWidth="1"/>
    <col min="11253" max="11253" width="7.88671875" style="417" customWidth="1"/>
    <col min="11254" max="11256" width="5.44140625" style="417" customWidth="1"/>
    <col min="11257" max="11260" width="8.44140625" style="417" customWidth="1"/>
    <col min="11261" max="11261" width="12" style="417" customWidth="1"/>
    <col min="11262" max="11282" width="8.44140625" style="417" customWidth="1"/>
    <col min="11283" max="11284" width="6.77734375" style="417" customWidth="1"/>
    <col min="11285" max="11286" width="8.6640625" style="417" customWidth="1"/>
    <col min="11287" max="11289" width="6.77734375" style="417" customWidth="1"/>
    <col min="11290" max="11295" width="6.33203125" style="417" customWidth="1"/>
    <col min="11296" max="11296" width="9" style="417" customWidth="1"/>
    <col min="11297" max="11297" width="6.33203125" style="417" customWidth="1"/>
    <col min="11298" max="11304" width="6.21875" style="417" customWidth="1"/>
    <col min="11305" max="11310" width="9" style="417" customWidth="1"/>
    <col min="11311" max="11314" width="6.33203125" style="417" customWidth="1"/>
    <col min="11315" max="11323" width="9" style="417" customWidth="1"/>
    <col min="11324" max="11381" width="3.6640625" style="417" customWidth="1"/>
    <col min="11382" max="11386" width="9" style="417" customWidth="1"/>
    <col min="11387" max="11396" width="8.21875" style="417"/>
    <col min="11397" max="11397" width="14" style="417" customWidth="1"/>
    <col min="11398" max="11400" width="8.109375" style="417" customWidth="1"/>
    <col min="11401" max="11406" width="6" style="417" customWidth="1"/>
    <col min="11407" max="11408" width="9" style="417" customWidth="1"/>
    <col min="11409" max="11409" width="16.33203125" style="417" customWidth="1"/>
    <col min="11410" max="11410" width="9" style="417" customWidth="1"/>
    <col min="11411" max="11412" width="6.88671875" style="417" customWidth="1"/>
    <col min="11413" max="11414" width="6.33203125" style="417" customWidth="1"/>
    <col min="11415" max="11415" width="9" style="417" customWidth="1"/>
    <col min="11416" max="11416" width="5.44140625" style="417" customWidth="1"/>
    <col min="11417" max="11452" width="9" style="417" customWidth="1"/>
    <col min="11453" max="11453" width="15.33203125" style="417" bestFit="1" customWidth="1"/>
    <col min="11454" max="11454" width="16.44140625" style="417" bestFit="1" customWidth="1"/>
    <col min="11455" max="11460" width="9" style="417" customWidth="1"/>
    <col min="11461" max="11467" width="6" style="417" customWidth="1"/>
    <col min="11468" max="11485" width="5.21875" style="417" customWidth="1"/>
    <col min="11486" max="11488" width="6.6640625" style="417" customWidth="1"/>
    <col min="11489" max="11491" width="9" style="417" customWidth="1"/>
    <col min="11492" max="11492" width="10.77734375" style="417" customWidth="1"/>
    <col min="11493" max="11495" width="9" style="417" customWidth="1"/>
    <col min="11496" max="11496" width="10.21875" style="417" bestFit="1" customWidth="1"/>
    <col min="11497" max="11499" width="9" style="417" customWidth="1"/>
    <col min="11500" max="11500" width="9.21875" style="417" bestFit="1" customWidth="1"/>
    <col min="11501" max="11502" width="9" style="417" customWidth="1"/>
    <col min="11503" max="11503" width="9.109375" style="417" bestFit="1" customWidth="1"/>
    <col min="11504" max="11504" width="9.44140625" style="417" bestFit="1" customWidth="1"/>
    <col min="11505" max="11506" width="5.33203125" style="417" customWidth="1"/>
    <col min="11507" max="11507" width="9.21875" style="417" bestFit="1" customWidth="1"/>
    <col min="11508" max="11508" width="10.21875" style="417" bestFit="1" customWidth="1"/>
    <col min="11509" max="11509" width="7.88671875" style="417" customWidth="1"/>
    <col min="11510" max="11512" width="5.44140625" style="417" customWidth="1"/>
    <col min="11513" max="11516" width="8.44140625" style="417" customWidth="1"/>
    <col min="11517" max="11517" width="12" style="417" customWidth="1"/>
    <col min="11518" max="11538" width="8.44140625" style="417" customWidth="1"/>
    <col min="11539" max="11540" width="6.77734375" style="417" customWidth="1"/>
    <col min="11541" max="11542" width="8.6640625" style="417" customWidth="1"/>
    <col min="11543" max="11545" width="6.77734375" style="417" customWidth="1"/>
    <col min="11546" max="11551" width="6.33203125" style="417" customWidth="1"/>
    <col min="11552" max="11552" width="9" style="417" customWidth="1"/>
    <col min="11553" max="11553" width="6.33203125" style="417" customWidth="1"/>
    <col min="11554" max="11560" width="6.21875" style="417" customWidth="1"/>
    <col min="11561" max="11566" width="9" style="417" customWidth="1"/>
    <col min="11567" max="11570" width="6.33203125" style="417" customWidth="1"/>
    <col min="11571" max="11579" width="9" style="417" customWidth="1"/>
    <col min="11580" max="11637" width="3.6640625" style="417" customWidth="1"/>
    <col min="11638" max="11642" width="9" style="417" customWidth="1"/>
    <col min="11643" max="11652" width="8.21875" style="417"/>
    <col min="11653" max="11653" width="14" style="417" customWidth="1"/>
    <col min="11654" max="11656" width="8.109375" style="417" customWidth="1"/>
    <col min="11657" max="11662" width="6" style="417" customWidth="1"/>
    <col min="11663" max="11664" width="9" style="417" customWidth="1"/>
    <col min="11665" max="11665" width="16.33203125" style="417" customWidth="1"/>
    <col min="11666" max="11666" width="9" style="417" customWidth="1"/>
    <col min="11667" max="11668" width="6.88671875" style="417" customWidth="1"/>
    <col min="11669" max="11670" width="6.33203125" style="417" customWidth="1"/>
    <col min="11671" max="11671" width="9" style="417" customWidth="1"/>
    <col min="11672" max="11672" width="5.44140625" style="417" customWidth="1"/>
    <col min="11673" max="11708" width="9" style="417" customWidth="1"/>
    <col min="11709" max="11709" width="15.33203125" style="417" bestFit="1" customWidth="1"/>
    <col min="11710" max="11710" width="16.44140625" style="417" bestFit="1" customWidth="1"/>
    <col min="11711" max="11716" width="9" style="417" customWidth="1"/>
    <col min="11717" max="11723" width="6" style="417" customWidth="1"/>
    <col min="11724" max="11741" width="5.21875" style="417" customWidth="1"/>
    <col min="11742" max="11744" width="6.6640625" style="417" customWidth="1"/>
    <col min="11745" max="11747" width="9" style="417" customWidth="1"/>
    <col min="11748" max="11748" width="10.77734375" style="417" customWidth="1"/>
    <col min="11749" max="11751" width="9" style="417" customWidth="1"/>
    <col min="11752" max="11752" width="10.21875" style="417" bestFit="1" customWidth="1"/>
    <col min="11753" max="11755" width="9" style="417" customWidth="1"/>
    <col min="11756" max="11756" width="9.21875" style="417" bestFit="1" customWidth="1"/>
    <col min="11757" max="11758" width="9" style="417" customWidth="1"/>
    <col min="11759" max="11759" width="9.109375" style="417" bestFit="1" customWidth="1"/>
    <col min="11760" max="11760" width="9.44140625" style="417" bestFit="1" customWidth="1"/>
    <col min="11761" max="11762" width="5.33203125" style="417" customWidth="1"/>
    <col min="11763" max="11763" width="9.21875" style="417" bestFit="1" customWidth="1"/>
    <col min="11764" max="11764" width="10.21875" style="417" bestFit="1" customWidth="1"/>
    <col min="11765" max="11765" width="7.88671875" style="417" customWidth="1"/>
    <col min="11766" max="11768" width="5.44140625" style="417" customWidth="1"/>
    <col min="11769" max="11772" width="8.44140625" style="417" customWidth="1"/>
    <col min="11773" max="11773" width="12" style="417" customWidth="1"/>
    <col min="11774" max="11794" width="8.44140625" style="417" customWidth="1"/>
    <col min="11795" max="11796" width="6.77734375" style="417" customWidth="1"/>
    <col min="11797" max="11798" width="8.6640625" style="417" customWidth="1"/>
    <col min="11799" max="11801" width="6.77734375" style="417" customWidth="1"/>
    <col min="11802" max="11807" width="6.33203125" style="417" customWidth="1"/>
    <col min="11808" max="11808" width="9" style="417" customWidth="1"/>
    <col min="11809" max="11809" width="6.33203125" style="417" customWidth="1"/>
    <col min="11810" max="11816" width="6.21875" style="417" customWidth="1"/>
    <col min="11817" max="11822" width="9" style="417" customWidth="1"/>
    <col min="11823" max="11826" width="6.33203125" style="417" customWidth="1"/>
    <col min="11827" max="11835" width="9" style="417" customWidth="1"/>
    <col min="11836" max="11893" width="3.6640625" style="417" customWidth="1"/>
    <col min="11894" max="11898" width="9" style="417" customWidth="1"/>
    <col min="11899" max="11908" width="8.21875" style="417"/>
    <col min="11909" max="11909" width="14" style="417" customWidth="1"/>
    <col min="11910" max="11912" width="8.109375" style="417" customWidth="1"/>
    <col min="11913" max="11918" width="6" style="417" customWidth="1"/>
    <col min="11919" max="11920" width="9" style="417" customWidth="1"/>
    <col min="11921" max="11921" width="16.33203125" style="417" customWidth="1"/>
    <col min="11922" max="11922" width="9" style="417" customWidth="1"/>
    <col min="11923" max="11924" width="6.88671875" style="417" customWidth="1"/>
    <col min="11925" max="11926" width="6.33203125" style="417" customWidth="1"/>
    <col min="11927" max="11927" width="9" style="417" customWidth="1"/>
    <col min="11928" max="11928" width="5.44140625" style="417" customWidth="1"/>
    <col min="11929" max="11964" width="9" style="417" customWidth="1"/>
    <col min="11965" max="11965" width="15.33203125" style="417" bestFit="1" customWidth="1"/>
    <col min="11966" max="11966" width="16.44140625" style="417" bestFit="1" customWidth="1"/>
    <col min="11967" max="11972" width="9" style="417" customWidth="1"/>
    <col min="11973" max="11979" width="6" style="417" customWidth="1"/>
    <col min="11980" max="11997" width="5.21875" style="417" customWidth="1"/>
    <col min="11998" max="12000" width="6.6640625" style="417" customWidth="1"/>
    <col min="12001" max="12003" width="9" style="417" customWidth="1"/>
    <col min="12004" max="12004" width="10.77734375" style="417" customWidth="1"/>
    <col min="12005" max="12007" width="9" style="417" customWidth="1"/>
    <col min="12008" max="12008" width="10.21875" style="417" bestFit="1" customWidth="1"/>
    <col min="12009" max="12011" width="9" style="417" customWidth="1"/>
    <col min="12012" max="12012" width="9.21875" style="417" bestFit="1" customWidth="1"/>
    <col min="12013" max="12014" width="9" style="417" customWidth="1"/>
    <col min="12015" max="12015" width="9.109375" style="417" bestFit="1" customWidth="1"/>
    <col min="12016" max="12016" width="9.44140625" style="417" bestFit="1" customWidth="1"/>
    <col min="12017" max="12018" width="5.33203125" style="417" customWidth="1"/>
    <col min="12019" max="12019" width="9.21875" style="417" bestFit="1" customWidth="1"/>
    <col min="12020" max="12020" width="10.21875" style="417" bestFit="1" customWidth="1"/>
    <col min="12021" max="12021" width="7.88671875" style="417" customWidth="1"/>
    <col min="12022" max="12024" width="5.44140625" style="417" customWidth="1"/>
    <col min="12025" max="12028" width="8.44140625" style="417" customWidth="1"/>
    <col min="12029" max="12029" width="12" style="417" customWidth="1"/>
    <col min="12030" max="12050" width="8.44140625" style="417" customWidth="1"/>
    <col min="12051" max="12052" width="6.77734375" style="417" customWidth="1"/>
    <col min="12053" max="12054" width="8.6640625" style="417" customWidth="1"/>
    <col min="12055" max="12057" width="6.77734375" style="417" customWidth="1"/>
    <col min="12058" max="12063" width="6.33203125" style="417" customWidth="1"/>
    <col min="12064" max="12064" width="9" style="417" customWidth="1"/>
    <col min="12065" max="12065" width="6.33203125" style="417" customWidth="1"/>
    <col min="12066" max="12072" width="6.21875" style="417" customWidth="1"/>
    <col min="12073" max="12078" width="9" style="417" customWidth="1"/>
    <col min="12079" max="12082" width="6.33203125" style="417" customWidth="1"/>
    <col min="12083" max="12091" width="9" style="417" customWidth="1"/>
    <col min="12092" max="12149" width="3.6640625" style="417" customWidth="1"/>
    <col min="12150" max="12154" width="9" style="417" customWidth="1"/>
    <col min="12155" max="12164" width="8.21875" style="417"/>
    <col min="12165" max="12165" width="14" style="417" customWidth="1"/>
    <col min="12166" max="12168" width="8.109375" style="417" customWidth="1"/>
    <col min="12169" max="12174" width="6" style="417" customWidth="1"/>
    <col min="12175" max="12176" width="9" style="417" customWidth="1"/>
    <col min="12177" max="12177" width="16.33203125" style="417" customWidth="1"/>
    <col min="12178" max="12178" width="9" style="417" customWidth="1"/>
    <col min="12179" max="12180" width="6.88671875" style="417" customWidth="1"/>
    <col min="12181" max="12182" width="6.33203125" style="417" customWidth="1"/>
    <col min="12183" max="12183" width="9" style="417" customWidth="1"/>
    <col min="12184" max="12184" width="5.44140625" style="417" customWidth="1"/>
    <col min="12185" max="12220" width="9" style="417" customWidth="1"/>
    <col min="12221" max="12221" width="15.33203125" style="417" bestFit="1" customWidth="1"/>
    <col min="12222" max="12222" width="16.44140625" style="417" bestFit="1" customWidth="1"/>
    <col min="12223" max="12228" width="9" style="417" customWidth="1"/>
    <col min="12229" max="12235" width="6" style="417" customWidth="1"/>
    <col min="12236" max="12253" width="5.21875" style="417" customWidth="1"/>
    <col min="12254" max="12256" width="6.6640625" style="417" customWidth="1"/>
    <col min="12257" max="12259" width="9" style="417" customWidth="1"/>
    <col min="12260" max="12260" width="10.77734375" style="417" customWidth="1"/>
    <col min="12261" max="12263" width="9" style="417" customWidth="1"/>
    <col min="12264" max="12264" width="10.21875" style="417" bestFit="1" customWidth="1"/>
    <col min="12265" max="12267" width="9" style="417" customWidth="1"/>
    <col min="12268" max="12268" width="9.21875" style="417" bestFit="1" customWidth="1"/>
    <col min="12269" max="12270" width="9" style="417" customWidth="1"/>
    <col min="12271" max="12271" width="9.109375" style="417" bestFit="1" customWidth="1"/>
    <col min="12272" max="12272" width="9.44140625" style="417" bestFit="1" customWidth="1"/>
    <col min="12273" max="12274" width="5.33203125" style="417" customWidth="1"/>
    <col min="12275" max="12275" width="9.21875" style="417" bestFit="1" customWidth="1"/>
    <col min="12276" max="12276" width="10.21875" style="417" bestFit="1" customWidth="1"/>
    <col min="12277" max="12277" width="7.88671875" style="417" customWidth="1"/>
    <col min="12278" max="12280" width="5.44140625" style="417" customWidth="1"/>
    <col min="12281" max="12284" width="8.44140625" style="417" customWidth="1"/>
    <col min="12285" max="12285" width="12" style="417" customWidth="1"/>
    <col min="12286" max="12306" width="8.44140625" style="417" customWidth="1"/>
    <col min="12307" max="12308" width="6.77734375" style="417" customWidth="1"/>
    <col min="12309" max="12310" width="8.6640625" style="417" customWidth="1"/>
    <col min="12311" max="12313" width="6.77734375" style="417" customWidth="1"/>
    <col min="12314" max="12319" width="6.33203125" style="417" customWidth="1"/>
    <col min="12320" max="12320" width="9" style="417" customWidth="1"/>
    <col min="12321" max="12321" width="6.33203125" style="417" customWidth="1"/>
    <col min="12322" max="12328" width="6.21875" style="417" customWidth="1"/>
    <col min="12329" max="12334" width="9" style="417" customWidth="1"/>
    <col min="12335" max="12338" width="6.33203125" style="417" customWidth="1"/>
    <col min="12339" max="12347" width="9" style="417" customWidth="1"/>
    <col min="12348" max="12405" width="3.6640625" style="417" customWidth="1"/>
    <col min="12406" max="12410" width="9" style="417" customWidth="1"/>
    <col min="12411" max="12420" width="8.21875" style="417"/>
    <col min="12421" max="12421" width="14" style="417" customWidth="1"/>
    <col min="12422" max="12424" width="8.109375" style="417" customWidth="1"/>
    <col min="12425" max="12430" width="6" style="417" customWidth="1"/>
    <col min="12431" max="12432" width="9" style="417" customWidth="1"/>
    <col min="12433" max="12433" width="16.33203125" style="417" customWidth="1"/>
    <col min="12434" max="12434" width="9" style="417" customWidth="1"/>
    <col min="12435" max="12436" width="6.88671875" style="417" customWidth="1"/>
    <col min="12437" max="12438" width="6.33203125" style="417" customWidth="1"/>
    <col min="12439" max="12439" width="9" style="417" customWidth="1"/>
    <col min="12440" max="12440" width="5.44140625" style="417" customWidth="1"/>
    <col min="12441" max="12476" width="9" style="417" customWidth="1"/>
    <col min="12477" max="12477" width="15.33203125" style="417" bestFit="1" customWidth="1"/>
    <col min="12478" max="12478" width="16.44140625" style="417" bestFit="1" customWidth="1"/>
    <col min="12479" max="12484" width="9" style="417" customWidth="1"/>
    <col min="12485" max="12491" width="6" style="417" customWidth="1"/>
    <col min="12492" max="12509" width="5.21875" style="417" customWidth="1"/>
    <col min="12510" max="12512" width="6.6640625" style="417" customWidth="1"/>
    <col min="12513" max="12515" width="9" style="417" customWidth="1"/>
    <col min="12516" max="12516" width="10.77734375" style="417" customWidth="1"/>
    <col min="12517" max="12519" width="9" style="417" customWidth="1"/>
    <col min="12520" max="12520" width="10.21875" style="417" bestFit="1" customWidth="1"/>
    <col min="12521" max="12523" width="9" style="417" customWidth="1"/>
    <col min="12524" max="12524" width="9.21875" style="417" bestFit="1" customWidth="1"/>
    <col min="12525" max="12526" width="9" style="417" customWidth="1"/>
    <col min="12527" max="12527" width="9.109375" style="417" bestFit="1" customWidth="1"/>
    <col min="12528" max="12528" width="9.44140625" style="417" bestFit="1" customWidth="1"/>
    <col min="12529" max="12530" width="5.33203125" style="417" customWidth="1"/>
    <col min="12531" max="12531" width="9.21875" style="417" bestFit="1" customWidth="1"/>
    <col min="12532" max="12532" width="10.21875" style="417" bestFit="1" customWidth="1"/>
    <col min="12533" max="12533" width="7.88671875" style="417" customWidth="1"/>
    <col min="12534" max="12536" width="5.44140625" style="417" customWidth="1"/>
    <col min="12537" max="12540" width="8.44140625" style="417" customWidth="1"/>
    <col min="12541" max="12541" width="12" style="417" customWidth="1"/>
    <col min="12542" max="12562" width="8.44140625" style="417" customWidth="1"/>
    <col min="12563" max="12564" width="6.77734375" style="417" customWidth="1"/>
    <col min="12565" max="12566" width="8.6640625" style="417" customWidth="1"/>
    <col min="12567" max="12569" width="6.77734375" style="417" customWidth="1"/>
    <col min="12570" max="12575" width="6.33203125" style="417" customWidth="1"/>
    <col min="12576" max="12576" width="9" style="417" customWidth="1"/>
    <col min="12577" max="12577" width="6.33203125" style="417" customWidth="1"/>
    <col min="12578" max="12584" width="6.21875" style="417" customWidth="1"/>
    <col min="12585" max="12590" width="9" style="417" customWidth="1"/>
    <col min="12591" max="12594" width="6.33203125" style="417" customWidth="1"/>
    <col min="12595" max="12603" width="9" style="417" customWidth="1"/>
    <col min="12604" max="12661" width="3.6640625" style="417" customWidth="1"/>
    <col min="12662" max="12666" width="9" style="417" customWidth="1"/>
    <col min="12667" max="12676" width="8.21875" style="417"/>
    <col min="12677" max="12677" width="14" style="417" customWidth="1"/>
    <col min="12678" max="12680" width="8.109375" style="417" customWidth="1"/>
    <col min="12681" max="12686" width="6" style="417" customWidth="1"/>
    <col min="12687" max="12688" width="9" style="417" customWidth="1"/>
    <col min="12689" max="12689" width="16.33203125" style="417" customWidth="1"/>
    <col min="12690" max="12690" width="9" style="417" customWidth="1"/>
    <col min="12691" max="12692" width="6.88671875" style="417" customWidth="1"/>
    <col min="12693" max="12694" width="6.33203125" style="417" customWidth="1"/>
    <col min="12695" max="12695" width="9" style="417" customWidth="1"/>
    <col min="12696" max="12696" width="5.44140625" style="417" customWidth="1"/>
    <col min="12697" max="12732" width="9" style="417" customWidth="1"/>
    <col min="12733" max="12733" width="15.33203125" style="417" bestFit="1" customWidth="1"/>
    <col min="12734" max="12734" width="16.44140625" style="417" bestFit="1" customWidth="1"/>
    <col min="12735" max="12740" width="9" style="417" customWidth="1"/>
    <col min="12741" max="12747" width="6" style="417" customWidth="1"/>
    <col min="12748" max="12765" width="5.21875" style="417" customWidth="1"/>
    <col min="12766" max="12768" width="6.6640625" style="417" customWidth="1"/>
    <col min="12769" max="12771" width="9" style="417" customWidth="1"/>
    <col min="12772" max="12772" width="10.77734375" style="417" customWidth="1"/>
    <col min="12773" max="12775" width="9" style="417" customWidth="1"/>
    <col min="12776" max="12776" width="10.21875" style="417" bestFit="1" customWidth="1"/>
    <col min="12777" max="12779" width="9" style="417" customWidth="1"/>
    <col min="12780" max="12780" width="9.21875" style="417" bestFit="1" customWidth="1"/>
    <col min="12781" max="12782" width="9" style="417" customWidth="1"/>
    <col min="12783" max="12783" width="9.109375" style="417" bestFit="1" customWidth="1"/>
    <col min="12784" max="12784" width="9.44140625" style="417" bestFit="1" customWidth="1"/>
    <col min="12785" max="12786" width="5.33203125" style="417" customWidth="1"/>
    <col min="12787" max="12787" width="9.21875" style="417" bestFit="1" customWidth="1"/>
    <col min="12788" max="12788" width="10.21875" style="417" bestFit="1" customWidth="1"/>
    <col min="12789" max="12789" width="7.88671875" style="417" customWidth="1"/>
    <col min="12790" max="12792" width="5.44140625" style="417" customWidth="1"/>
    <col min="12793" max="12796" width="8.44140625" style="417" customWidth="1"/>
    <col min="12797" max="12797" width="12" style="417" customWidth="1"/>
    <col min="12798" max="12818" width="8.44140625" style="417" customWidth="1"/>
    <col min="12819" max="12820" width="6.77734375" style="417" customWidth="1"/>
    <col min="12821" max="12822" width="8.6640625" style="417" customWidth="1"/>
    <col min="12823" max="12825" width="6.77734375" style="417" customWidth="1"/>
    <col min="12826" max="12831" width="6.33203125" style="417" customWidth="1"/>
    <col min="12832" max="12832" width="9" style="417" customWidth="1"/>
    <col min="12833" max="12833" width="6.33203125" style="417" customWidth="1"/>
    <col min="12834" max="12840" width="6.21875" style="417" customWidth="1"/>
    <col min="12841" max="12846" width="9" style="417" customWidth="1"/>
    <col min="12847" max="12850" width="6.33203125" style="417" customWidth="1"/>
    <col min="12851" max="12859" width="9" style="417" customWidth="1"/>
    <col min="12860" max="12917" width="3.6640625" style="417" customWidth="1"/>
    <col min="12918" max="12922" width="9" style="417" customWidth="1"/>
    <col min="12923" max="12932" width="8.21875" style="417"/>
    <col min="12933" max="12933" width="14" style="417" customWidth="1"/>
    <col min="12934" max="12936" width="8.109375" style="417" customWidth="1"/>
    <col min="12937" max="12942" width="6" style="417" customWidth="1"/>
    <col min="12943" max="12944" width="9" style="417" customWidth="1"/>
    <col min="12945" max="12945" width="16.33203125" style="417" customWidth="1"/>
    <col min="12946" max="12946" width="9" style="417" customWidth="1"/>
    <col min="12947" max="12948" width="6.88671875" style="417" customWidth="1"/>
    <col min="12949" max="12950" width="6.33203125" style="417" customWidth="1"/>
    <col min="12951" max="12951" width="9" style="417" customWidth="1"/>
    <col min="12952" max="12952" width="5.44140625" style="417" customWidth="1"/>
    <col min="12953" max="12988" width="9" style="417" customWidth="1"/>
    <col min="12989" max="12989" width="15.33203125" style="417" bestFit="1" customWidth="1"/>
    <col min="12990" max="12990" width="16.44140625" style="417" bestFit="1" customWidth="1"/>
    <col min="12991" max="12996" width="9" style="417" customWidth="1"/>
    <col min="12997" max="13003" width="6" style="417" customWidth="1"/>
    <col min="13004" max="13021" width="5.21875" style="417" customWidth="1"/>
    <col min="13022" max="13024" width="6.6640625" style="417" customWidth="1"/>
    <col min="13025" max="13027" width="9" style="417" customWidth="1"/>
    <col min="13028" max="13028" width="10.77734375" style="417" customWidth="1"/>
    <col min="13029" max="13031" width="9" style="417" customWidth="1"/>
    <col min="13032" max="13032" width="10.21875" style="417" bestFit="1" customWidth="1"/>
    <col min="13033" max="13035" width="9" style="417" customWidth="1"/>
    <col min="13036" max="13036" width="9.21875" style="417" bestFit="1" customWidth="1"/>
    <col min="13037" max="13038" width="9" style="417" customWidth="1"/>
    <col min="13039" max="13039" width="9.109375" style="417" bestFit="1" customWidth="1"/>
    <col min="13040" max="13040" width="9.44140625" style="417" bestFit="1" customWidth="1"/>
    <col min="13041" max="13042" width="5.33203125" style="417" customWidth="1"/>
    <col min="13043" max="13043" width="9.21875" style="417" bestFit="1" customWidth="1"/>
    <col min="13044" max="13044" width="10.21875" style="417" bestFit="1" customWidth="1"/>
    <col min="13045" max="13045" width="7.88671875" style="417" customWidth="1"/>
    <col min="13046" max="13048" width="5.44140625" style="417" customWidth="1"/>
    <col min="13049" max="13052" width="8.44140625" style="417" customWidth="1"/>
    <col min="13053" max="13053" width="12" style="417" customWidth="1"/>
    <col min="13054" max="13074" width="8.44140625" style="417" customWidth="1"/>
    <col min="13075" max="13076" width="6.77734375" style="417" customWidth="1"/>
    <col min="13077" max="13078" width="8.6640625" style="417" customWidth="1"/>
    <col min="13079" max="13081" width="6.77734375" style="417" customWidth="1"/>
    <col min="13082" max="13087" width="6.33203125" style="417" customWidth="1"/>
    <col min="13088" max="13088" width="9" style="417" customWidth="1"/>
    <col min="13089" max="13089" width="6.33203125" style="417" customWidth="1"/>
    <col min="13090" max="13096" width="6.21875" style="417" customWidth="1"/>
    <col min="13097" max="13102" width="9" style="417" customWidth="1"/>
    <col min="13103" max="13106" width="6.33203125" style="417" customWidth="1"/>
    <col min="13107" max="13115" width="9" style="417" customWidth="1"/>
    <col min="13116" max="13173" width="3.6640625" style="417" customWidth="1"/>
    <col min="13174" max="13178" width="9" style="417" customWidth="1"/>
    <col min="13179" max="13188" width="8.21875" style="417"/>
    <col min="13189" max="13189" width="14" style="417" customWidth="1"/>
    <col min="13190" max="13192" width="8.109375" style="417" customWidth="1"/>
    <col min="13193" max="13198" width="6" style="417" customWidth="1"/>
    <col min="13199" max="13200" width="9" style="417" customWidth="1"/>
    <col min="13201" max="13201" width="16.33203125" style="417" customWidth="1"/>
    <col min="13202" max="13202" width="9" style="417" customWidth="1"/>
    <col min="13203" max="13204" width="6.88671875" style="417" customWidth="1"/>
    <col min="13205" max="13206" width="6.33203125" style="417" customWidth="1"/>
    <col min="13207" max="13207" width="9" style="417" customWidth="1"/>
    <col min="13208" max="13208" width="5.44140625" style="417" customWidth="1"/>
    <col min="13209" max="13244" width="9" style="417" customWidth="1"/>
    <col min="13245" max="13245" width="15.33203125" style="417" bestFit="1" customWidth="1"/>
    <col min="13246" max="13246" width="16.44140625" style="417" bestFit="1" customWidth="1"/>
    <col min="13247" max="13252" width="9" style="417" customWidth="1"/>
    <col min="13253" max="13259" width="6" style="417" customWidth="1"/>
    <col min="13260" max="13277" width="5.21875" style="417" customWidth="1"/>
    <col min="13278" max="13280" width="6.6640625" style="417" customWidth="1"/>
    <col min="13281" max="13283" width="9" style="417" customWidth="1"/>
    <col min="13284" max="13284" width="10.77734375" style="417" customWidth="1"/>
    <col min="13285" max="13287" width="9" style="417" customWidth="1"/>
    <col min="13288" max="13288" width="10.21875" style="417" bestFit="1" customWidth="1"/>
    <col min="13289" max="13291" width="9" style="417" customWidth="1"/>
    <col min="13292" max="13292" width="9.21875" style="417" bestFit="1" customWidth="1"/>
    <col min="13293" max="13294" width="9" style="417" customWidth="1"/>
    <col min="13295" max="13295" width="9.109375" style="417" bestFit="1" customWidth="1"/>
    <col min="13296" max="13296" width="9.44140625" style="417" bestFit="1" customWidth="1"/>
    <col min="13297" max="13298" width="5.33203125" style="417" customWidth="1"/>
    <col min="13299" max="13299" width="9.21875" style="417" bestFit="1" customWidth="1"/>
    <col min="13300" max="13300" width="10.21875" style="417" bestFit="1" customWidth="1"/>
    <col min="13301" max="13301" width="7.88671875" style="417" customWidth="1"/>
    <col min="13302" max="13304" width="5.44140625" style="417" customWidth="1"/>
    <col min="13305" max="13308" width="8.44140625" style="417" customWidth="1"/>
    <col min="13309" max="13309" width="12" style="417" customWidth="1"/>
    <col min="13310" max="13330" width="8.44140625" style="417" customWidth="1"/>
    <col min="13331" max="13332" width="6.77734375" style="417" customWidth="1"/>
    <col min="13333" max="13334" width="8.6640625" style="417" customWidth="1"/>
    <col min="13335" max="13337" width="6.77734375" style="417" customWidth="1"/>
    <col min="13338" max="13343" width="6.33203125" style="417" customWidth="1"/>
    <col min="13344" max="13344" width="9" style="417" customWidth="1"/>
    <col min="13345" max="13345" width="6.33203125" style="417" customWidth="1"/>
    <col min="13346" max="13352" width="6.21875" style="417" customWidth="1"/>
    <col min="13353" max="13358" width="9" style="417" customWidth="1"/>
    <col min="13359" max="13362" width="6.33203125" style="417" customWidth="1"/>
    <col min="13363" max="13371" width="9" style="417" customWidth="1"/>
    <col min="13372" max="13429" width="3.6640625" style="417" customWidth="1"/>
    <col min="13430" max="13434" width="9" style="417" customWidth="1"/>
    <col min="13435" max="13444" width="8.21875" style="417"/>
    <col min="13445" max="13445" width="14" style="417" customWidth="1"/>
    <col min="13446" max="13448" width="8.109375" style="417" customWidth="1"/>
    <col min="13449" max="13454" width="6" style="417" customWidth="1"/>
    <col min="13455" max="13456" width="9" style="417" customWidth="1"/>
    <col min="13457" max="13457" width="16.33203125" style="417" customWidth="1"/>
    <col min="13458" max="13458" width="9" style="417" customWidth="1"/>
    <col min="13459" max="13460" width="6.88671875" style="417" customWidth="1"/>
    <col min="13461" max="13462" width="6.33203125" style="417" customWidth="1"/>
    <col min="13463" max="13463" width="9" style="417" customWidth="1"/>
    <col min="13464" max="13464" width="5.44140625" style="417" customWidth="1"/>
    <col min="13465" max="13500" width="9" style="417" customWidth="1"/>
    <col min="13501" max="13501" width="15.33203125" style="417" bestFit="1" customWidth="1"/>
    <col min="13502" max="13502" width="16.44140625" style="417" bestFit="1" customWidth="1"/>
    <col min="13503" max="13508" width="9" style="417" customWidth="1"/>
    <col min="13509" max="13515" width="6" style="417" customWidth="1"/>
    <col min="13516" max="13533" width="5.21875" style="417" customWidth="1"/>
    <col min="13534" max="13536" width="6.6640625" style="417" customWidth="1"/>
    <col min="13537" max="13539" width="9" style="417" customWidth="1"/>
    <col min="13540" max="13540" width="10.77734375" style="417" customWidth="1"/>
    <col min="13541" max="13543" width="9" style="417" customWidth="1"/>
    <col min="13544" max="13544" width="10.21875" style="417" bestFit="1" customWidth="1"/>
    <col min="13545" max="13547" width="9" style="417" customWidth="1"/>
    <col min="13548" max="13548" width="9.21875" style="417" bestFit="1" customWidth="1"/>
    <col min="13549" max="13550" width="9" style="417" customWidth="1"/>
    <col min="13551" max="13551" width="9.109375" style="417" bestFit="1" customWidth="1"/>
    <col min="13552" max="13552" width="9.44140625" style="417" bestFit="1" customWidth="1"/>
    <col min="13553" max="13554" width="5.33203125" style="417" customWidth="1"/>
    <col min="13555" max="13555" width="9.21875" style="417" bestFit="1" customWidth="1"/>
    <col min="13556" max="13556" width="10.21875" style="417" bestFit="1" customWidth="1"/>
    <col min="13557" max="13557" width="7.88671875" style="417" customWidth="1"/>
    <col min="13558" max="13560" width="5.44140625" style="417" customWidth="1"/>
    <col min="13561" max="13564" width="8.44140625" style="417" customWidth="1"/>
    <col min="13565" max="13565" width="12" style="417" customWidth="1"/>
    <col min="13566" max="13586" width="8.44140625" style="417" customWidth="1"/>
    <col min="13587" max="13588" width="6.77734375" style="417" customWidth="1"/>
    <col min="13589" max="13590" width="8.6640625" style="417" customWidth="1"/>
    <col min="13591" max="13593" width="6.77734375" style="417" customWidth="1"/>
    <col min="13594" max="13599" width="6.33203125" style="417" customWidth="1"/>
    <col min="13600" max="13600" width="9" style="417" customWidth="1"/>
    <col min="13601" max="13601" width="6.33203125" style="417" customWidth="1"/>
    <col min="13602" max="13608" width="6.21875" style="417" customWidth="1"/>
    <col min="13609" max="13614" width="9" style="417" customWidth="1"/>
    <col min="13615" max="13618" width="6.33203125" style="417" customWidth="1"/>
    <col min="13619" max="13627" width="9" style="417" customWidth="1"/>
    <col min="13628" max="13685" width="3.6640625" style="417" customWidth="1"/>
    <col min="13686" max="13690" width="9" style="417" customWidth="1"/>
    <col min="13691" max="13700" width="8.21875" style="417"/>
    <col min="13701" max="13701" width="14" style="417" customWidth="1"/>
    <col min="13702" max="13704" width="8.109375" style="417" customWidth="1"/>
    <col min="13705" max="13710" width="6" style="417" customWidth="1"/>
    <col min="13711" max="13712" width="9" style="417" customWidth="1"/>
    <col min="13713" max="13713" width="16.33203125" style="417" customWidth="1"/>
    <col min="13714" max="13714" width="9" style="417" customWidth="1"/>
    <col min="13715" max="13716" width="6.88671875" style="417" customWidth="1"/>
    <col min="13717" max="13718" width="6.33203125" style="417" customWidth="1"/>
    <col min="13719" max="13719" width="9" style="417" customWidth="1"/>
    <col min="13720" max="13720" width="5.44140625" style="417" customWidth="1"/>
    <col min="13721" max="13756" width="9" style="417" customWidth="1"/>
    <col min="13757" max="13757" width="15.33203125" style="417" bestFit="1" customWidth="1"/>
    <col min="13758" max="13758" width="16.44140625" style="417" bestFit="1" customWidth="1"/>
    <col min="13759" max="13764" width="9" style="417" customWidth="1"/>
    <col min="13765" max="13771" width="6" style="417" customWidth="1"/>
    <col min="13772" max="13789" width="5.21875" style="417" customWidth="1"/>
    <col min="13790" max="13792" width="6.6640625" style="417" customWidth="1"/>
    <col min="13793" max="13795" width="9" style="417" customWidth="1"/>
    <col min="13796" max="13796" width="10.77734375" style="417" customWidth="1"/>
    <col min="13797" max="13799" width="9" style="417" customWidth="1"/>
    <col min="13800" max="13800" width="10.21875" style="417" bestFit="1" customWidth="1"/>
    <col min="13801" max="13803" width="9" style="417" customWidth="1"/>
    <col min="13804" max="13804" width="9.21875" style="417" bestFit="1" customWidth="1"/>
    <col min="13805" max="13806" width="9" style="417" customWidth="1"/>
    <col min="13807" max="13807" width="9.109375" style="417" bestFit="1" customWidth="1"/>
    <col min="13808" max="13808" width="9.44140625" style="417" bestFit="1" customWidth="1"/>
    <col min="13809" max="13810" width="5.33203125" style="417" customWidth="1"/>
    <col min="13811" max="13811" width="9.21875" style="417" bestFit="1" customWidth="1"/>
    <col min="13812" max="13812" width="10.21875" style="417" bestFit="1" customWidth="1"/>
    <col min="13813" max="13813" width="7.88671875" style="417" customWidth="1"/>
    <col min="13814" max="13816" width="5.44140625" style="417" customWidth="1"/>
    <col min="13817" max="13820" width="8.44140625" style="417" customWidth="1"/>
    <col min="13821" max="13821" width="12" style="417" customWidth="1"/>
    <col min="13822" max="13842" width="8.44140625" style="417" customWidth="1"/>
    <col min="13843" max="13844" width="6.77734375" style="417" customWidth="1"/>
    <col min="13845" max="13846" width="8.6640625" style="417" customWidth="1"/>
    <col min="13847" max="13849" width="6.77734375" style="417" customWidth="1"/>
    <col min="13850" max="13855" width="6.33203125" style="417" customWidth="1"/>
    <col min="13856" max="13856" width="9" style="417" customWidth="1"/>
    <col min="13857" max="13857" width="6.33203125" style="417" customWidth="1"/>
    <col min="13858" max="13864" width="6.21875" style="417" customWidth="1"/>
    <col min="13865" max="13870" width="9" style="417" customWidth="1"/>
    <col min="13871" max="13874" width="6.33203125" style="417" customWidth="1"/>
    <col min="13875" max="13883" width="9" style="417" customWidth="1"/>
    <col min="13884" max="13941" width="3.6640625" style="417" customWidth="1"/>
    <col min="13942" max="13946" width="9" style="417" customWidth="1"/>
    <col min="13947" max="13956" width="8.21875" style="417"/>
    <col min="13957" max="13957" width="14" style="417" customWidth="1"/>
    <col min="13958" max="13960" width="8.109375" style="417" customWidth="1"/>
    <col min="13961" max="13966" width="6" style="417" customWidth="1"/>
    <col min="13967" max="13968" width="9" style="417" customWidth="1"/>
    <col min="13969" max="13969" width="16.33203125" style="417" customWidth="1"/>
    <col min="13970" max="13970" width="9" style="417" customWidth="1"/>
    <col min="13971" max="13972" width="6.88671875" style="417" customWidth="1"/>
    <col min="13973" max="13974" width="6.33203125" style="417" customWidth="1"/>
    <col min="13975" max="13975" width="9" style="417" customWidth="1"/>
    <col min="13976" max="13976" width="5.44140625" style="417" customWidth="1"/>
    <col min="13977" max="14012" width="9" style="417" customWidth="1"/>
    <col min="14013" max="14013" width="15.33203125" style="417" bestFit="1" customWidth="1"/>
    <col min="14014" max="14014" width="16.44140625" style="417" bestFit="1" customWidth="1"/>
    <col min="14015" max="14020" width="9" style="417" customWidth="1"/>
    <col min="14021" max="14027" width="6" style="417" customWidth="1"/>
    <col min="14028" max="14045" width="5.21875" style="417" customWidth="1"/>
    <col min="14046" max="14048" width="6.6640625" style="417" customWidth="1"/>
    <col min="14049" max="14051" width="9" style="417" customWidth="1"/>
    <col min="14052" max="14052" width="10.77734375" style="417" customWidth="1"/>
    <col min="14053" max="14055" width="9" style="417" customWidth="1"/>
    <col min="14056" max="14056" width="10.21875" style="417" bestFit="1" customWidth="1"/>
    <col min="14057" max="14059" width="9" style="417" customWidth="1"/>
    <col min="14060" max="14060" width="9.21875" style="417" bestFit="1" customWidth="1"/>
    <col min="14061" max="14062" width="9" style="417" customWidth="1"/>
    <col min="14063" max="14063" width="9.109375" style="417" bestFit="1" customWidth="1"/>
    <col min="14064" max="14064" width="9.44140625" style="417" bestFit="1" customWidth="1"/>
    <col min="14065" max="14066" width="5.33203125" style="417" customWidth="1"/>
    <col min="14067" max="14067" width="9.21875" style="417" bestFit="1" customWidth="1"/>
    <col min="14068" max="14068" width="10.21875" style="417" bestFit="1" customWidth="1"/>
    <col min="14069" max="14069" width="7.88671875" style="417" customWidth="1"/>
    <col min="14070" max="14072" width="5.44140625" style="417" customWidth="1"/>
    <col min="14073" max="14076" width="8.44140625" style="417" customWidth="1"/>
    <col min="14077" max="14077" width="12" style="417" customWidth="1"/>
    <col min="14078" max="14098" width="8.44140625" style="417" customWidth="1"/>
    <col min="14099" max="14100" width="6.77734375" style="417" customWidth="1"/>
    <col min="14101" max="14102" width="8.6640625" style="417" customWidth="1"/>
    <col min="14103" max="14105" width="6.77734375" style="417" customWidth="1"/>
    <col min="14106" max="14111" width="6.33203125" style="417" customWidth="1"/>
    <col min="14112" max="14112" width="9" style="417" customWidth="1"/>
    <col min="14113" max="14113" width="6.33203125" style="417" customWidth="1"/>
    <col min="14114" max="14120" width="6.21875" style="417" customWidth="1"/>
    <col min="14121" max="14126" width="9" style="417" customWidth="1"/>
    <col min="14127" max="14130" width="6.33203125" style="417" customWidth="1"/>
    <col min="14131" max="14139" width="9" style="417" customWidth="1"/>
    <col min="14140" max="14197" width="3.6640625" style="417" customWidth="1"/>
    <col min="14198" max="14202" width="9" style="417" customWidth="1"/>
    <col min="14203" max="14212" width="8.21875" style="417"/>
    <col min="14213" max="14213" width="14" style="417" customWidth="1"/>
    <col min="14214" max="14216" width="8.109375" style="417" customWidth="1"/>
    <col min="14217" max="14222" width="6" style="417" customWidth="1"/>
    <col min="14223" max="14224" width="9" style="417" customWidth="1"/>
    <col min="14225" max="14225" width="16.33203125" style="417" customWidth="1"/>
    <col min="14226" max="14226" width="9" style="417" customWidth="1"/>
    <col min="14227" max="14228" width="6.88671875" style="417" customWidth="1"/>
    <col min="14229" max="14230" width="6.33203125" style="417" customWidth="1"/>
    <col min="14231" max="14231" width="9" style="417" customWidth="1"/>
    <col min="14232" max="14232" width="5.44140625" style="417" customWidth="1"/>
    <col min="14233" max="14268" width="9" style="417" customWidth="1"/>
    <col min="14269" max="14269" width="15.33203125" style="417" bestFit="1" customWidth="1"/>
    <col min="14270" max="14270" width="16.44140625" style="417" bestFit="1" customWidth="1"/>
    <col min="14271" max="14276" width="9" style="417" customWidth="1"/>
    <col min="14277" max="14283" width="6" style="417" customWidth="1"/>
    <col min="14284" max="14301" width="5.21875" style="417" customWidth="1"/>
    <col min="14302" max="14304" width="6.6640625" style="417" customWidth="1"/>
    <col min="14305" max="14307" width="9" style="417" customWidth="1"/>
    <col min="14308" max="14308" width="10.77734375" style="417" customWidth="1"/>
    <col min="14309" max="14311" width="9" style="417" customWidth="1"/>
    <col min="14312" max="14312" width="10.21875" style="417" bestFit="1" customWidth="1"/>
    <col min="14313" max="14315" width="9" style="417" customWidth="1"/>
    <col min="14316" max="14316" width="9.21875" style="417" bestFit="1" customWidth="1"/>
    <col min="14317" max="14318" width="9" style="417" customWidth="1"/>
    <col min="14319" max="14319" width="9.109375" style="417" bestFit="1" customWidth="1"/>
    <col min="14320" max="14320" width="9.44140625" style="417" bestFit="1" customWidth="1"/>
    <col min="14321" max="14322" width="5.33203125" style="417" customWidth="1"/>
    <col min="14323" max="14323" width="9.21875" style="417" bestFit="1" customWidth="1"/>
    <col min="14324" max="14324" width="10.21875" style="417" bestFit="1" customWidth="1"/>
    <col min="14325" max="14325" width="7.88671875" style="417" customWidth="1"/>
    <col min="14326" max="14328" width="5.44140625" style="417" customWidth="1"/>
    <col min="14329" max="14332" width="8.44140625" style="417" customWidth="1"/>
    <col min="14333" max="14333" width="12" style="417" customWidth="1"/>
    <col min="14334" max="14354" width="8.44140625" style="417" customWidth="1"/>
    <col min="14355" max="14356" width="6.77734375" style="417" customWidth="1"/>
    <col min="14357" max="14358" width="8.6640625" style="417" customWidth="1"/>
    <col min="14359" max="14361" width="6.77734375" style="417" customWidth="1"/>
    <col min="14362" max="14367" width="6.33203125" style="417" customWidth="1"/>
    <col min="14368" max="14368" width="9" style="417" customWidth="1"/>
    <col min="14369" max="14369" width="6.33203125" style="417" customWidth="1"/>
    <col min="14370" max="14376" width="6.21875" style="417" customWidth="1"/>
    <col min="14377" max="14382" width="9" style="417" customWidth="1"/>
    <col min="14383" max="14386" width="6.33203125" style="417" customWidth="1"/>
    <col min="14387" max="14395" width="9" style="417" customWidth="1"/>
    <col min="14396" max="14453" width="3.6640625" style="417" customWidth="1"/>
    <col min="14454" max="14458" width="9" style="417" customWidth="1"/>
    <col min="14459" max="14468" width="8.21875" style="417"/>
    <col min="14469" max="14469" width="14" style="417" customWidth="1"/>
    <col min="14470" max="14472" width="8.109375" style="417" customWidth="1"/>
    <col min="14473" max="14478" width="6" style="417" customWidth="1"/>
    <col min="14479" max="14480" width="9" style="417" customWidth="1"/>
    <col min="14481" max="14481" width="16.33203125" style="417" customWidth="1"/>
    <col min="14482" max="14482" width="9" style="417" customWidth="1"/>
    <col min="14483" max="14484" width="6.88671875" style="417" customWidth="1"/>
    <col min="14485" max="14486" width="6.33203125" style="417" customWidth="1"/>
    <col min="14487" max="14487" width="9" style="417" customWidth="1"/>
    <col min="14488" max="14488" width="5.44140625" style="417" customWidth="1"/>
    <col min="14489" max="14524" width="9" style="417" customWidth="1"/>
    <col min="14525" max="14525" width="15.33203125" style="417" bestFit="1" customWidth="1"/>
    <col min="14526" max="14526" width="16.44140625" style="417" bestFit="1" customWidth="1"/>
    <col min="14527" max="14532" width="9" style="417" customWidth="1"/>
    <col min="14533" max="14539" width="6" style="417" customWidth="1"/>
    <col min="14540" max="14557" width="5.21875" style="417" customWidth="1"/>
    <col min="14558" max="14560" width="6.6640625" style="417" customWidth="1"/>
    <col min="14561" max="14563" width="9" style="417" customWidth="1"/>
    <col min="14564" max="14564" width="10.77734375" style="417" customWidth="1"/>
    <col min="14565" max="14567" width="9" style="417" customWidth="1"/>
    <col min="14568" max="14568" width="10.21875" style="417" bestFit="1" customWidth="1"/>
    <col min="14569" max="14571" width="9" style="417" customWidth="1"/>
    <col min="14572" max="14572" width="9.21875" style="417" bestFit="1" customWidth="1"/>
    <col min="14573" max="14574" width="9" style="417" customWidth="1"/>
    <col min="14575" max="14575" width="9.109375" style="417" bestFit="1" customWidth="1"/>
    <col min="14576" max="14576" width="9.44140625" style="417" bestFit="1" customWidth="1"/>
    <col min="14577" max="14578" width="5.33203125" style="417" customWidth="1"/>
    <col min="14579" max="14579" width="9.21875" style="417" bestFit="1" customWidth="1"/>
    <col min="14580" max="14580" width="10.21875" style="417" bestFit="1" customWidth="1"/>
    <col min="14581" max="14581" width="7.88671875" style="417" customWidth="1"/>
    <col min="14582" max="14584" width="5.44140625" style="417" customWidth="1"/>
    <col min="14585" max="14588" width="8.44140625" style="417" customWidth="1"/>
    <col min="14589" max="14589" width="12" style="417" customWidth="1"/>
    <col min="14590" max="14610" width="8.44140625" style="417" customWidth="1"/>
    <col min="14611" max="14612" width="6.77734375" style="417" customWidth="1"/>
    <col min="14613" max="14614" width="8.6640625" style="417" customWidth="1"/>
    <col min="14615" max="14617" width="6.77734375" style="417" customWidth="1"/>
    <col min="14618" max="14623" width="6.33203125" style="417" customWidth="1"/>
    <col min="14624" max="14624" width="9" style="417" customWidth="1"/>
    <col min="14625" max="14625" width="6.33203125" style="417" customWidth="1"/>
    <col min="14626" max="14632" width="6.21875" style="417" customWidth="1"/>
    <col min="14633" max="14638" width="9" style="417" customWidth="1"/>
    <col min="14639" max="14642" width="6.33203125" style="417" customWidth="1"/>
    <col min="14643" max="14651" width="9" style="417" customWidth="1"/>
    <col min="14652" max="14709" width="3.6640625" style="417" customWidth="1"/>
    <col min="14710" max="14714" width="9" style="417" customWidth="1"/>
    <col min="14715" max="14724" width="8.21875" style="417"/>
    <col min="14725" max="14725" width="14" style="417" customWidth="1"/>
    <col min="14726" max="14728" width="8.109375" style="417" customWidth="1"/>
    <col min="14729" max="14734" width="6" style="417" customWidth="1"/>
    <col min="14735" max="14736" width="9" style="417" customWidth="1"/>
    <col min="14737" max="14737" width="16.33203125" style="417" customWidth="1"/>
    <col min="14738" max="14738" width="9" style="417" customWidth="1"/>
    <col min="14739" max="14740" width="6.88671875" style="417" customWidth="1"/>
    <col min="14741" max="14742" width="6.33203125" style="417" customWidth="1"/>
    <col min="14743" max="14743" width="9" style="417" customWidth="1"/>
    <col min="14744" max="14744" width="5.44140625" style="417" customWidth="1"/>
    <col min="14745" max="14780" width="9" style="417" customWidth="1"/>
    <col min="14781" max="14781" width="15.33203125" style="417" bestFit="1" customWidth="1"/>
    <col min="14782" max="14782" width="16.44140625" style="417" bestFit="1" customWidth="1"/>
    <col min="14783" max="14788" width="9" style="417" customWidth="1"/>
    <col min="14789" max="14795" width="6" style="417" customWidth="1"/>
    <col min="14796" max="14813" width="5.21875" style="417" customWidth="1"/>
    <col min="14814" max="14816" width="6.6640625" style="417" customWidth="1"/>
    <col min="14817" max="14819" width="9" style="417" customWidth="1"/>
    <col min="14820" max="14820" width="10.77734375" style="417" customWidth="1"/>
    <col min="14821" max="14823" width="9" style="417" customWidth="1"/>
    <col min="14824" max="14824" width="10.21875" style="417" bestFit="1" customWidth="1"/>
    <col min="14825" max="14827" width="9" style="417" customWidth="1"/>
    <col min="14828" max="14828" width="9.21875" style="417" bestFit="1" customWidth="1"/>
    <col min="14829" max="14830" width="9" style="417" customWidth="1"/>
    <col min="14831" max="14831" width="9.109375" style="417" bestFit="1" customWidth="1"/>
    <col min="14832" max="14832" width="9.44140625" style="417" bestFit="1" customWidth="1"/>
    <col min="14833" max="14834" width="5.33203125" style="417" customWidth="1"/>
    <col min="14835" max="14835" width="9.21875" style="417" bestFit="1" customWidth="1"/>
    <col min="14836" max="14836" width="10.21875" style="417" bestFit="1" customWidth="1"/>
    <col min="14837" max="14837" width="7.88671875" style="417" customWidth="1"/>
    <col min="14838" max="14840" width="5.44140625" style="417" customWidth="1"/>
    <col min="14841" max="14844" width="8.44140625" style="417" customWidth="1"/>
    <col min="14845" max="14845" width="12" style="417" customWidth="1"/>
    <col min="14846" max="14866" width="8.44140625" style="417" customWidth="1"/>
    <col min="14867" max="14868" width="6.77734375" style="417" customWidth="1"/>
    <col min="14869" max="14870" width="8.6640625" style="417" customWidth="1"/>
    <col min="14871" max="14873" width="6.77734375" style="417" customWidth="1"/>
    <col min="14874" max="14879" width="6.33203125" style="417" customWidth="1"/>
    <col min="14880" max="14880" width="9" style="417" customWidth="1"/>
    <col min="14881" max="14881" width="6.33203125" style="417" customWidth="1"/>
    <col min="14882" max="14888" width="6.21875" style="417" customWidth="1"/>
    <col min="14889" max="14894" width="9" style="417" customWidth="1"/>
    <col min="14895" max="14898" width="6.33203125" style="417" customWidth="1"/>
    <col min="14899" max="14907" width="9" style="417" customWidth="1"/>
    <col min="14908" max="14965" width="3.6640625" style="417" customWidth="1"/>
    <col min="14966" max="14970" width="9" style="417" customWidth="1"/>
    <col min="14971" max="14980" width="8.21875" style="417"/>
    <col min="14981" max="14981" width="14" style="417" customWidth="1"/>
    <col min="14982" max="14984" width="8.109375" style="417" customWidth="1"/>
    <col min="14985" max="14990" width="6" style="417" customWidth="1"/>
    <col min="14991" max="14992" width="9" style="417" customWidth="1"/>
    <col min="14993" max="14993" width="16.33203125" style="417" customWidth="1"/>
    <col min="14994" max="14994" width="9" style="417" customWidth="1"/>
    <col min="14995" max="14996" width="6.88671875" style="417" customWidth="1"/>
    <col min="14997" max="14998" width="6.33203125" style="417" customWidth="1"/>
    <col min="14999" max="14999" width="9" style="417" customWidth="1"/>
    <col min="15000" max="15000" width="5.44140625" style="417" customWidth="1"/>
    <col min="15001" max="15036" width="9" style="417" customWidth="1"/>
    <col min="15037" max="15037" width="15.33203125" style="417" bestFit="1" customWidth="1"/>
    <col min="15038" max="15038" width="16.44140625" style="417" bestFit="1" customWidth="1"/>
    <col min="15039" max="15044" width="9" style="417" customWidth="1"/>
    <col min="15045" max="15051" width="6" style="417" customWidth="1"/>
    <col min="15052" max="15069" width="5.21875" style="417" customWidth="1"/>
    <col min="15070" max="15072" width="6.6640625" style="417" customWidth="1"/>
    <col min="15073" max="15075" width="9" style="417" customWidth="1"/>
    <col min="15076" max="15076" width="10.77734375" style="417" customWidth="1"/>
    <col min="15077" max="15079" width="9" style="417" customWidth="1"/>
    <col min="15080" max="15080" width="10.21875" style="417" bestFit="1" customWidth="1"/>
    <col min="15081" max="15083" width="9" style="417" customWidth="1"/>
    <col min="15084" max="15084" width="9.21875" style="417" bestFit="1" customWidth="1"/>
    <col min="15085" max="15086" width="9" style="417" customWidth="1"/>
    <col min="15087" max="15087" width="9.109375" style="417" bestFit="1" customWidth="1"/>
    <col min="15088" max="15088" width="9.44140625" style="417" bestFit="1" customWidth="1"/>
    <col min="15089" max="15090" width="5.33203125" style="417" customWidth="1"/>
    <col min="15091" max="15091" width="9.21875" style="417" bestFit="1" customWidth="1"/>
    <col min="15092" max="15092" width="10.21875" style="417" bestFit="1" customWidth="1"/>
    <col min="15093" max="15093" width="7.88671875" style="417" customWidth="1"/>
    <col min="15094" max="15096" width="5.44140625" style="417" customWidth="1"/>
    <col min="15097" max="15100" width="8.44140625" style="417" customWidth="1"/>
    <col min="15101" max="15101" width="12" style="417" customWidth="1"/>
    <col min="15102" max="15122" width="8.44140625" style="417" customWidth="1"/>
    <col min="15123" max="15124" width="6.77734375" style="417" customWidth="1"/>
    <col min="15125" max="15126" width="8.6640625" style="417" customWidth="1"/>
    <col min="15127" max="15129" width="6.77734375" style="417" customWidth="1"/>
    <col min="15130" max="15135" width="6.33203125" style="417" customWidth="1"/>
    <col min="15136" max="15136" width="9" style="417" customWidth="1"/>
    <col min="15137" max="15137" width="6.33203125" style="417" customWidth="1"/>
    <col min="15138" max="15144" width="6.21875" style="417" customWidth="1"/>
    <col min="15145" max="15150" width="9" style="417" customWidth="1"/>
    <col min="15151" max="15154" width="6.33203125" style="417" customWidth="1"/>
    <col min="15155" max="15163" width="9" style="417" customWidth="1"/>
    <col min="15164" max="15221" width="3.6640625" style="417" customWidth="1"/>
    <col min="15222" max="15226" width="9" style="417" customWidth="1"/>
    <col min="15227" max="15236" width="8.21875" style="417"/>
    <col min="15237" max="15237" width="14" style="417" customWidth="1"/>
    <col min="15238" max="15240" width="8.109375" style="417" customWidth="1"/>
    <col min="15241" max="15246" width="6" style="417" customWidth="1"/>
    <col min="15247" max="15248" width="9" style="417" customWidth="1"/>
    <col min="15249" max="15249" width="16.33203125" style="417" customWidth="1"/>
    <col min="15250" max="15250" width="9" style="417" customWidth="1"/>
    <col min="15251" max="15252" width="6.88671875" style="417" customWidth="1"/>
    <col min="15253" max="15254" width="6.33203125" style="417" customWidth="1"/>
    <col min="15255" max="15255" width="9" style="417" customWidth="1"/>
    <col min="15256" max="15256" width="5.44140625" style="417" customWidth="1"/>
    <col min="15257" max="15292" width="9" style="417" customWidth="1"/>
    <col min="15293" max="15293" width="15.33203125" style="417" bestFit="1" customWidth="1"/>
    <col min="15294" max="15294" width="16.44140625" style="417" bestFit="1" customWidth="1"/>
    <col min="15295" max="15300" width="9" style="417" customWidth="1"/>
    <col min="15301" max="15307" width="6" style="417" customWidth="1"/>
    <col min="15308" max="15325" width="5.21875" style="417" customWidth="1"/>
    <col min="15326" max="15328" width="6.6640625" style="417" customWidth="1"/>
    <col min="15329" max="15331" width="9" style="417" customWidth="1"/>
    <col min="15332" max="15332" width="10.77734375" style="417" customWidth="1"/>
    <col min="15333" max="15335" width="9" style="417" customWidth="1"/>
    <col min="15336" max="15336" width="10.21875" style="417" bestFit="1" customWidth="1"/>
    <col min="15337" max="15339" width="9" style="417" customWidth="1"/>
    <col min="15340" max="15340" width="9.21875" style="417" bestFit="1" customWidth="1"/>
    <col min="15341" max="15342" width="9" style="417" customWidth="1"/>
    <col min="15343" max="15343" width="9.109375" style="417" bestFit="1" customWidth="1"/>
    <col min="15344" max="15344" width="9.44140625" style="417" bestFit="1" customWidth="1"/>
    <col min="15345" max="15346" width="5.33203125" style="417" customWidth="1"/>
    <col min="15347" max="15347" width="9.21875" style="417" bestFit="1" customWidth="1"/>
    <col min="15348" max="15348" width="10.21875" style="417" bestFit="1" customWidth="1"/>
    <col min="15349" max="15349" width="7.88671875" style="417" customWidth="1"/>
    <col min="15350" max="15352" width="5.44140625" style="417" customWidth="1"/>
    <col min="15353" max="15356" width="8.44140625" style="417" customWidth="1"/>
    <col min="15357" max="15357" width="12" style="417" customWidth="1"/>
    <col min="15358" max="15378" width="8.44140625" style="417" customWidth="1"/>
    <col min="15379" max="15380" width="6.77734375" style="417" customWidth="1"/>
    <col min="15381" max="15382" width="8.6640625" style="417" customWidth="1"/>
    <col min="15383" max="15385" width="6.77734375" style="417" customWidth="1"/>
    <col min="15386" max="15391" width="6.33203125" style="417" customWidth="1"/>
    <col min="15392" max="15392" width="9" style="417" customWidth="1"/>
    <col min="15393" max="15393" width="6.33203125" style="417" customWidth="1"/>
    <col min="15394" max="15400" width="6.21875" style="417" customWidth="1"/>
    <col min="15401" max="15406" width="9" style="417" customWidth="1"/>
    <col min="15407" max="15410" width="6.33203125" style="417" customWidth="1"/>
    <col min="15411" max="15419" width="9" style="417" customWidth="1"/>
    <col min="15420" max="15477" width="3.6640625" style="417" customWidth="1"/>
    <col min="15478" max="15482" width="9" style="417" customWidth="1"/>
    <col min="15483" max="15492" width="8.21875" style="417"/>
    <col min="15493" max="15493" width="14" style="417" customWidth="1"/>
    <col min="15494" max="15496" width="8.109375" style="417" customWidth="1"/>
    <col min="15497" max="15502" width="6" style="417" customWidth="1"/>
    <col min="15503" max="15504" width="9" style="417" customWidth="1"/>
    <col min="15505" max="15505" width="16.33203125" style="417" customWidth="1"/>
    <col min="15506" max="15506" width="9" style="417" customWidth="1"/>
    <col min="15507" max="15508" width="6.88671875" style="417" customWidth="1"/>
    <col min="15509" max="15510" width="6.33203125" style="417" customWidth="1"/>
    <col min="15511" max="15511" width="9" style="417" customWidth="1"/>
    <col min="15512" max="15512" width="5.44140625" style="417" customWidth="1"/>
    <col min="15513" max="15548" width="9" style="417" customWidth="1"/>
    <col min="15549" max="15549" width="15.33203125" style="417" bestFit="1" customWidth="1"/>
    <col min="15550" max="15550" width="16.44140625" style="417" bestFit="1" customWidth="1"/>
    <col min="15551" max="15556" width="9" style="417" customWidth="1"/>
    <col min="15557" max="15563" width="6" style="417" customWidth="1"/>
    <col min="15564" max="15581" width="5.21875" style="417" customWidth="1"/>
    <col min="15582" max="15584" width="6.6640625" style="417" customWidth="1"/>
    <col min="15585" max="15587" width="9" style="417" customWidth="1"/>
    <col min="15588" max="15588" width="10.77734375" style="417" customWidth="1"/>
    <col min="15589" max="15591" width="9" style="417" customWidth="1"/>
    <col min="15592" max="15592" width="10.21875" style="417" bestFit="1" customWidth="1"/>
    <col min="15593" max="15595" width="9" style="417" customWidth="1"/>
    <col min="15596" max="15596" width="9.21875" style="417" bestFit="1" customWidth="1"/>
    <col min="15597" max="15598" width="9" style="417" customWidth="1"/>
    <col min="15599" max="15599" width="9.109375" style="417" bestFit="1" customWidth="1"/>
    <col min="15600" max="15600" width="9.44140625" style="417" bestFit="1" customWidth="1"/>
    <col min="15601" max="15602" width="5.33203125" style="417" customWidth="1"/>
    <col min="15603" max="15603" width="9.21875" style="417" bestFit="1" customWidth="1"/>
    <col min="15604" max="15604" width="10.21875" style="417" bestFit="1" customWidth="1"/>
    <col min="15605" max="15605" width="7.88671875" style="417" customWidth="1"/>
    <col min="15606" max="15608" width="5.44140625" style="417" customWidth="1"/>
    <col min="15609" max="15612" width="8.44140625" style="417" customWidth="1"/>
    <col min="15613" max="15613" width="12" style="417" customWidth="1"/>
    <col min="15614" max="15634" width="8.44140625" style="417" customWidth="1"/>
    <col min="15635" max="15636" width="6.77734375" style="417" customWidth="1"/>
    <col min="15637" max="15638" width="8.6640625" style="417" customWidth="1"/>
    <col min="15639" max="15641" width="6.77734375" style="417" customWidth="1"/>
    <col min="15642" max="15647" width="6.33203125" style="417" customWidth="1"/>
    <col min="15648" max="15648" width="9" style="417" customWidth="1"/>
    <col min="15649" max="15649" width="6.33203125" style="417" customWidth="1"/>
    <col min="15650" max="15656" width="6.21875" style="417" customWidth="1"/>
    <col min="15657" max="15662" width="9" style="417" customWidth="1"/>
    <col min="15663" max="15666" width="6.33203125" style="417" customWidth="1"/>
    <col min="15667" max="15675" width="9" style="417" customWidth="1"/>
    <col min="15676" max="15733" width="3.6640625" style="417" customWidth="1"/>
    <col min="15734" max="15738" width="9" style="417" customWidth="1"/>
    <col min="15739" max="15748" width="8.21875" style="417"/>
    <col min="15749" max="15749" width="14" style="417" customWidth="1"/>
    <col min="15750" max="15752" width="8.109375" style="417" customWidth="1"/>
    <col min="15753" max="15758" width="6" style="417" customWidth="1"/>
    <col min="15759" max="15760" width="9" style="417" customWidth="1"/>
    <col min="15761" max="15761" width="16.33203125" style="417" customWidth="1"/>
    <col min="15762" max="15762" width="9" style="417" customWidth="1"/>
    <col min="15763" max="15764" width="6.88671875" style="417" customWidth="1"/>
    <col min="15765" max="15766" width="6.33203125" style="417" customWidth="1"/>
    <col min="15767" max="15767" width="9" style="417" customWidth="1"/>
    <col min="15768" max="15768" width="5.44140625" style="417" customWidth="1"/>
    <col min="15769" max="15804" width="9" style="417" customWidth="1"/>
    <col min="15805" max="15805" width="15.33203125" style="417" bestFit="1" customWidth="1"/>
    <col min="15806" max="15806" width="16.44140625" style="417" bestFit="1" customWidth="1"/>
    <col min="15807" max="15812" width="9" style="417" customWidth="1"/>
    <col min="15813" max="15819" width="6" style="417" customWidth="1"/>
    <col min="15820" max="15837" width="5.21875" style="417" customWidth="1"/>
    <col min="15838" max="15840" width="6.6640625" style="417" customWidth="1"/>
    <col min="15841" max="15843" width="9" style="417" customWidth="1"/>
    <col min="15844" max="15844" width="10.77734375" style="417" customWidth="1"/>
    <col min="15845" max="15847" width="9" style="417" customWidth="1"/>
    <col min="15848" max="15848" width="10.21875" style="417" bestFit="1" customWidth="1"/>
    <col min="15849" max="15851" width="9" style="417" customWidth="1"/>
    <col min="15852" max="15852" width="9.21875" style="417" bestFit="1" customWidth="1"/>
    <col min="15853" max="15854" width="9" style="417" customWidth="1"/>
    <col min="15855" max="15855" width="9.109375" style="417" bestFit="1" customWidth="1"/>
    <col min="15856" max="15856" width="9.44140625" style="417" bestFit="1" customWidth="1"/>
    <col min="15857" max="15858" width="5.33203125" style="417" customWidth="1"/>
    <col min="15859" max="15859" width="9.21875" style="417" bestFit="1" customWidth="1"/>
    <col min="15860" max="15860" width="10.21875" style="417" bestFit="1" customWidth="1"/>
    <col min="15861" max="15861" width="7.88671875" style="417" customWidth="1"/>
    <col min="15862" max="15864" width="5.44140625" style="417" customWidth="1"/>
    <col min="15865" max="15868" width="8.44140625" style="417" customWidth="1"/>
    <col min="15869" max="15869" width="12" style="417" customWidth="1"/>
    <col min="15870" max="15890" width="8.44140625" style="417" customWidth="1"/>
    <col min="15891" max="15892" width="6.77734375" style="417" customWidth="1"/>
    <col min="15893" max="15894" width="8.6640625" style="417" customWidth="1"/>
    <col min="15895" max="15897" width="6.77734375" style="417" customWidth="1"/>
    <col min="15898" max="15903" width="6.33203125" style="417" customWidth="1"/>
    <col min="15904" max="15904" width="9" style="417" customWidth="1"/>
    <col min="15905" max="15905" width="6.33203125" style="417" customWidth="1"/>
    <col min="15906" max="15912" width="6.21875" style="417" customWidth="1"/>
    <col min="15913" max="15918" width="9" style="417" customWidth="1"/>
    <col min="15919" max="15922" width="6.33203125" style="417" customWidth="1"/>
    <col min="15923" max="15931" width="9" style="417" customWidth="1"/>
    <col min="15932" max="15989" width="3.6640625" style="417" customWidth="1"/>
    <col min="15990" max="15994" width="9" style="417" customWidth="1"/>
    <col min="15995" max="16004" width="8.21875" style="417"/>
    <col min="16005" max="16005" width="14" style="417" customWidth="1"/>
    <col min="16006" max="16008" width="8.109375" style="417" customWidth="1"/>
    <col min="16009" max="16014" width="6" style="417" customWidth="1"/>
    <col min="16015" max="16016" width="9" style="417" customWidth="1"/>
    <col min="16017" max="16017" width="16.33203125" style="417" customWidth="1"/>
    <col min="16018" max="16018" width="9" style="417" customWidth="1"/>
    <col min="16019" max="16020" width="6.88671875" style="417" customWidth="1"/>
    <col min="16021" max="16022" width="6.33203125" style="417" customWidth="1"/>
    <col min="16023" max="16023" width="9" style="417" customWidth="1"/>
    <col min="16024" max="16024" width="5.44140625" style="417" customWidth="1"/>
    <col min="16025" max="16060" width="9" style="417" customWidth="1"/>
    <col min="16061" max="16061" width="15.33203125" style="417" bestFit="1" customWidth="1"/>
    <col min="16062" max="16062" width="16.44140625" style="417" bestFit="1" customWidth="1"/>
    <col min="16063" max="16068" width="9" style="417" customWidth="1"/>
    <col min="16069" max="16075" width="6" style="417" customWidth="1"/>
    <col min="16076" max="16093" width="5.21875" style="417" customWidth="1"/>
    <col min="16094" max="16096" width="6.6640625" style="417" customWidth="1"/>
    <col min="16097" max="16099" width="9" style="417" customWidth="1"/>
    <col min="16100" max="16100" width="10.77734375" style="417" customWidth="1"/>
    <col min="16101" max="16103" width="9" style="417" customWidth="1"/>
    <col min="16104" max="16104" width="10.21875" style="417" bestFit="1" customWidth="1"/>
    <col min="16105" max="16107" width="9" style="417" customWidth="1"/>
    <col min="16108" max="16108" width="9.21875" style="417" bestFit="1" customWidth="1"/>
    <col min="16109" max="16110" width="9" style="417" customWidth="1"/>
    <col min="16111" max="16111" width="9.109375" style="417" bestFit="1" customWidth="1"/>
    <col min="16112" max="16112" width="9.44140625" style="417" bestFit="1" customWidth="1"/>
    <col min="16113" max="16114" width="5.33203125" style="417" customWidth="1"/>
    <col min="16115" max="16115" width="9.21875" style="417" bestFit="1" customWidth="1"/>
    <col min="16116" max="16116" width="10.21875" style="417" bestFit="1" customWidth="1"/>
    <col min="16117" max="16117" width="7.88671875" style="417" customWidth="1"/>
    <col min="16118" max="16120" width="5.44140625" style="417" customWidth="1"/>
    <col min="16121" max="16124" width="8.44140625" style="417" customWidth="1"/>
    <col min="16125" max="16125" width="12" style="417" customWidth="1"/>
    <col min="16126" max="16146" width="8.44140625" style="417" customWidth="1"/>
    <col min="16147" max="16148" width="6.77734375" style="417" customWidth="1"/>
    <col min="16149" max="16150" width="8.6640625" style="417" customWidth="1"/>
    <col min="16151" max="16153" width="6.77734375" style="417" customWidth="1"/>
    <col min="16154" max="16159" width="6.33203125" style="417" customWidth="1"/>
    <col min="16160" max="16160" width="9" style="417" customWidth="1"/>
    <col min="16161" max="16161" width="6.33203125" style="417" customWidth="1"/>
    <col min="16162" max="16168" width="6.21875" style="417" customWidth="1"/>
    <col min="16169" max="16174" width="9" style="417" customWidth="1"/>
    <col min="16175" max="16178" width="6.33203125" style="417" customWidth="1"/>
    <col min="16179" max="16187" width="9" style="417" customWidth="1"/>
    <col min="16188" max="16245" width="3.6640625" style="417" customWidth="1"/>
    <col min="16246" max="16250" width="9" style="417" customWidth="1"/>
    <col min="16251" max="16260" width="8.21875" style="417"/>
    <col min="16261" max="16261" width="14" style="417" customWidth="1"/>
    <col min="16262" max="16264" width="8.109375" style="417" customWidth="1"/>
    <col min="16265" max="16270" width="6" style="417" customWidth="1"/>
    <col min="16271" max="16272" width="9" style="417" customWidth="1"/>
    <col min="16273" max="16273" width="16.33203125" style="417" customWidth="1"/>
    <col min="16274" max="16274" width="9" style="417" customWidth="1"/>
    <col min="16275" max="16276" width="6.88671875" style="417" customWidth="1"/>
    <col min="16277" max="16278" width="6.33203125" style="417" customWidth="1"/>
    <col min="16279" max="16279" width="9" style="417" customWidth="1"/>
    <col min="16280" max="16280" width="5.44140625" style="417" customWidth="1"/>
    <col min="16281" max="16316" width="9" style="417" customWidth="1"/>
    <col min="16317" max="16317" width="15.33203125" style="417" bestFit="1" customWidth="1"/>
    <col min="16318" max="16318" width="16.44140625" style="417" bestFit="1" customWidth="1"/>
    <col min="16319" max="16324" width="9" style="417" customWidth="1"/>
    <col min="16325" max="16331" width="6" style="417" customWidth="1"/>
    <col min="16332" max="16349" width="5.21875" style="417" customWidth="1"/>
    <col min="16350" max="16352" width="6.6640625" style="417" customWidth="1"/>
    <col min="16353" max="16355" width="9" style="417" customWidth="1"/>
    <col min="16356" max="16356" width="10.77734375" style="417" customWidth="1"/>
    <col min="16357" max="16359" width="9" style="417" customWidth="1"/>
    <col min="16360" max="16360" width="10.21875" style="417" bestFit="1" customWidth="1"/>
    <col min="16361" max="16363" width="9" style="417" customWidth="1"/>
    <col min="16364" max="16364" width="9.21875" style="417" bestFit="1" customWidth="1"/>
    <col min="16365" max="16366" width="9" style="417" customWidth="1"/>
    <col min="16367" max="16367" width="9.109375" style="417" bestFit="1" customWidth="1"/>
    <col min="16368" max="16368" width="9.44140625" style="417" bestFit="1" customWidth="1"/>
    <col min="16369" max="16370" width="5.33203125" style="417" customWidth="1"/>
    <col min="16371" max="16371" width="9.21875" style="417" bestFit="1" customWidth="1"/>
    <col min="16372" max="16372" width="10.21875" style="417" bestFit="1" customWidth="1"/>
    <col min="16373" max="16373" width="7.88671875" style="417" customWidth="1"/>
    <col min="16374" max="16376" width="5.44140625" style="417" customWidth="1"/>
    <col min="16377" max="16384" width="8.44140625" style="417" customWidth="1"/>
  </cols>
  <sheetData>
    <row r="1" spans="1:391" s="401" customFormat="1" ht="12">
      <c r="A1" s="400">
        <v>1</v>
      </c>
      <c r="B1" s="400">
        <v>2</v>
      </c>
      <c r="C1" s="400">
        <v>3</v>
      </c>
      <c r="D1" s="400">
        <v>4</v>
      </c>
      <c r="E1" s="400">
        <v>5</v>
      </c>
      <c r="F1" s="400">
        <v>6</v>
      </c>
      <c r="G1" s="400">
        <v>7</v>
      </c>
      <c r="H1" s="400">
        <v>8</v>
      </c>
      <c r="I1" s="400">
        <v>9</v>
      </c>
      <c r="J1" s="400">
        <v>10</v>
      </c>
      <c r="K1" s="400">
        <v>11</v>
      </c>
      <c r="L1" s="400">
        <v>12</v>
      </c>
      <c r="M1" s="400">
        <v>13</v>
      </c>
      <c r="N1" s="400">
        <v>14</v>
      </c>
      <c r="O1" s="400">
        <v>15</v>
      </c>
      <c r="P1" s="400">
        <v>16</v>
      </c>
      <c r="Q1" s="400">
        <v>17</v>
      </c>
      <c r="R1" s="400">
        <v>18</v>
      </c>
      <c r="S1" s="400">
        <v>19</v>
      </c>
      <c r="T1" s="400">
        <v>20</v>
      </c>
      <c r="U1" s="400">
        <v>21</v>
      </c>
      <c r="V1" s="400">
        <v>22</v>
      </c>
      <c r="W1" s="400">
        <v>23</v>
      </c>
      <c r="X1" s="400">
        <v>24</v>
      </c>
      <c r="Y1" s="400">
        <v>25</v>
      </c>
      <c r="Z1" s="400">
        <v>26</v>
      </c>
      <c r="AA1" s="400">
        <v>27</v>
      </c>
      <c r="AB1" s="400">
        <v>28</v>
      </c>
      <c r="AC1" s="400">
        <v>29</v>
      </c>
      <c r="AD1" s="400">
        <v>30</v>
      </c>
      <c r="AE1" s="400">
        <v>31</v>
      </c>
      <c r="AF1" s="400">
        <v>32</v>
      </c>
      <c r="AG1" s="400">
        <v>33</v>
      </c>
      <c r="AH1" s="400">
        <v>34</v>
      </c>
      <c r="AI1" s="400">
        <v>35</v>
      </c>
      <c r="AJ1" s="400">
        <v>36</v>
      </c>
      <c r="AK1" s="400">
        <v>37</v>
      </c>
      <c r="AL1" s="400">
        <v>38</v>
      </c>
      <c r="AM1" s="400">
        <v>39</v>
      </c>
      <c r="AN1" s="400">
        <v>40</v>
      </c>
      <c r="AO1" s="400">
        <v>41</v>
      </c>
      <c r="AP1" s="400">
        <v>42</v>
      </c>
      <c r="AQ1" s="400">
        <v>43</v>
      </c>
      <c r="AR1" s="400">
        <v>44</v>
      </c>
      <c r="AS1" s="400">
        <v>45</v>
      </c>
      <c r="AT1" s="400">
        <v>46</v>
      </c>
      <c r="AU1" s="400">
        <v>47</v>
      </c>
      <c r="AV1" s="400">
        <v>48</v>
      </c>
      <c r="AW1" s="400">
        <v>49</v>
      </c>
      <c r="AX1" s="400">
        <v>50</v>
      </c>
      <c r="AY1" s="400">
        <v>51</v>
      </c>
      <c r="AZ1" s="400">
        <v>52</v>
      </c>
      <c r="BA1" s="400">
        <v>53</v>
      </c>
      <c r="BB1" s="400">
        <v>54</v>
      </c>
      <c r="BC1" s="400">
        <v>55</v>
      </c>
      <c r="BD1" s="400">
        <v>56</v>
      </c>
      <c r="BE1" s="400">
        <v>57</v>
      </c>
      <c r="BF1" s="400">
        <v>58</v>
      </c>
      <c r="BG1" s="400">
        <v>59</v>
      </c>
      <c r="BH1" s="400">
        <v>60</v>
      </c>
      <c r="BI1" s="400">
        <v>61</v>
      </c>
      <c r="BJ1" s="400">
        <v>62</v>
      </c>
      <c r="BK1" s="400">
        <v>63</v>
      </c>
      <c r="BL1" s="400">
        <v>64</v>
      </c>
      <c r="BM1" s="400">
        <v>65</v>
      </c>
      <c r="BN1" s="400">
        <v>66</v>
      </c>
      <c r="BO1" s="400">
        <v>67</v>
      </c>
      <c r="BP1" s="400">
        <v>68</v>
      </c>
      <c r="BQ1" s="400">
        <v>69</v>
      </c>
      <c r="BR1" s="400">
        <v>70</v>
      </c>
      <c r="BS1" s="400">
        <v>71</v>
      </c>
      <c r="BT1" s="400">
        <v>72</v>
      </c>
      <c r="BU1" s="400">
        <v>73</v>
      </c>
      <c r="BV1" s="400">
        <v>74</v>
      </c>
      <c r="BW1" s="400">
        <v>75</v>
      </c>
      <c r="BX1" s="400">
        <v>76</v>
      </c>
      <c r="BY1" s="400">
        <v>77</v>
      </c>
      <c r="BZ1" s="400">
        <v>78</v>
      </c>
      <c r="CA1" s="400">
        <v>79</v>
      </c>
      <c r="CB1" s="400">
        <v>80</v>
      </c>
      <c r="CC1" s="400">
        <v>81</v>
      </c>
      <c r="CD1" s="400">
        <v>82</v>
      </c>
      <c r="CE1" s="400">
        <v>83</v>
      </c>
      <c r="CF1" s="400">
        <v>84</v>
      </c>
      <c r="CG1" s="400">
        <v>85</v>
      </c>
      <c r="CH1" s="400">
        <v>86</v>
      </c>
      <c r="CI1" s="400">
        <v>87</v>
      </c>
      <c r="CJ1" s="400">
        <v>88</v>
      </c>
      <c r="CK1" s="400">
        <v>89</v>
      </c>
      <c r="CL1" s="400">
        <v>90</v>
      </c>
      <c r="CM1" s="400">
        <v>91</v>
      </c>
      <c r="CN1" s="400">
        <v>92</v>
      </c>
      <c r="CO1" s="400">
        <v>93</v>
      </c>
      <c r="CP1" s="400">
        <v>94</v>
      </c>
      <c r="CQ1" s="400">
        <v>95</v>
      </c>
      <c r="CR1" s="400">
        <v>96</v>
      </c>
      <c r="CS1" s="400">
        <v>97</v>
      </c>
      <c r="CT1" s="400">
        <v>98</v>
      </c>
      <c r="CU1" s="400">
        <v>99</v>
      </c>
      <c r="CV1" s="400">
        <v>100</v>
      </c>
      <c r="CW1" s="400">
        <v>101</v>
      </c>
      <c r="CX1" s="400">
        <v>102</v>
      </c>
      <c r="CY1" s="400">
        <v>103</v>
      </c>
      <c r="CZ1" s="400">
        <v>104</v>
      </c>
      <c r="DA1" s="400">
        <v>105</v>
      </c>
      <c r="DB1" s="400">
        <v>106</v>
      </c>
      <c r="DC1" s="400">
        <v>107</v>
      </c>
      <c r="DD1" s="400">
        <v>108</v>
      </c>
      <c r="DE1" s="400">
        <v>109</v>
      </c>
      <c r="DF1" s="400">
        <v>110</v>
      </c>
      <c r="DG1" s="400">
        <v>111</v>
      </c>
      <c r="DH1" s="400">
        <v>112</v>
      </c>
      <c r="DI1" s="400">
        <v>113</v>
      </c>
      <c r="DJ1" s="400">
        <v>114</v>
      </c>
      <c r="DK1" s="400">
        <v>115</v>
      </c>
      <c r="DL1" s="400">
        <v>116</v>
      </c>
      <c r="DM1" s="400">
        <v>117</v>
      </c>
      <c r="DN1" s="400">
        <v>118</v>
      </c>
      <c r="DO1" s="400">
        <v>119</v>
      </c>
      <c r="DP1" s="400">
        <v>120</v>
      </c>
      <c r="DQ1" s="400">
        <v>121</v>
      </c>
      <c r="DR1" s="400">
        <v>122</v>
      </c>
      <c r="DS1" s="400">
        <v>123</v>
      </c>
      <c r="DT1" s="400">
        <v>124</v>
      </c>
      <c r="DU1" s="400">
        <v>125</v>
      </c>
      <c r="DV1" s="400">
        <v>126</v>
      </c>
      <c r="DW1" s="400">
        <v>127</v>
      </c>
      <c r="DX1" s="400">
        <v>128</v>
      </c>
      <c r="DY1" s="400">
        <v>129</v>
      </c>
      <c r="DZ1" s="400">
        <v>130</v>
      </c>
      <c r="EA1" s="400">
        <v>131</v>
      </c>
      <c r="EB1" s="400">
        <v>132</v>
      </c>
      <c r="EC1" s="400">
        <v>133</v>
      </c>
      <c r="ED1" s="400">
        <v>134</v>
      </c>
      <c r="EE1" s="400">
        <v>135</v>
      </c>
      <c r="EF1" s="400">
        <v>136</v>
      </c>
      <c r="EG1" s="400">
        <v>137</v>
      </c>
      <c r="EH1" s="400">
        <v>138</v>
      </c>
      <c r="EI1" s="400">
        <v>139</v>
      </c>
      <c r="EJ1" s="400">
        <v>140</v>
      </c>
      <c r="EK1" s="400">
        <v>141</v>
      </c>
      <c r="EL1" s="400">
        <v>142</v>
      </c>
      <c r="EM1" s="400">
        <v>143</v>
      </c>
      <c r="EN1" s="400">
        <v>144</v>
      </c>
      <c r="EO1" s="400">
        <v>145</v>
      </c>
      <c r="EP1" s="400">
        <v>146</v>
      </c>
      <c r="EQ1" s="400">
        <v>147</v>
      </c>
      <c r="ER1" s="400">
        <v>148</v>
      </c>
      <c r="ES1" s="400">
        <v>149</v>
      </c>
      <c r="ET1" s="400">
        <v>150</v>
      </c>
      <c r="EU1" s="400">
        <v>151</v>
      </c>
      <c r="EV1" s="400">
        <v>152</v>
      </c>
      <c r="EW1" s="400">
        <v>153</v>
      </c>
      <c r="EX1" s="400">
        <v>154</v>
      </c>
      <c r="EY1" s="400">
        <v>155</v>
      </c>
      <c r="EZ1" s="400">
        <v>156</v>
      </c>
      <c r="FA1" s="400">
        <v>157</v>
      </c>
      <c r="FB1" s="400">
        <v>158</v>
      </c>
      <c r="FC1" s="400">
        <v>159</v>
      </c>
      <c r="FD1" s="400">
        <v>160</v>
      </c>
      <c r="FE1" s="400">
        <v>161</v>
      </c>
      <c r="FF1" s="400">
        <v>162</v>
      </c>
      <c r="FG1" s="400">
        <v>163</v>
      </c>
      <c r="FH1" s="400">
        <v>164</v>
      </c>
      <c r="FI1" s="400">
        <v>165</v>
      </c>
      <c r="FJ1" s="400">
        <v>166</v>
      </c>
      <c r="FK1" s="400">
        <v>167</v>
      </c>
      <c r="FL1" s="400">
        <v>168</v>
      </c>
      <c r="FM1" s="400">
        <v>169</v>
      </c>
      <c r="FN1" s="400">
        <v>170</v>
      </c>
      <c r="FO1" s="400">
        <v>171</v>
      </c>
      <c r="FP1" s="400">
        <v>172</v>
      </c>
      <c r="FQ1" s="400">
        <v>173</v>
      </c>
      <c r="FR1" s="400">
        <v>174</v>
      </c>
      <c r="FS1" s="400">
        <v>175</v>
      </c>
      <c r="FT1" s="400">
        <v>176</v>
      </c>
      <c r="FU1" s="400">
        <v>177</v>
      </c>
      <c r="FV1" s="400">
        <v>178</v>
      </c>
      <c r="FW1" s="400">
        <v>179</v>
      </c>
      <c r="FX1" s="400">
        <v>180</v>
      </c>
      <c r="FY1" s="400">
        <v>181</v>
      </c>
      <c r="FZ1" s="400">
        <v>182</v>
      </c>
      <c r="GA1" s="400">
        <v>183</v>
      </c>
      <c r="GB1" s="400">
        <v>184</v>
      </c>
      <c r="GC1" s="400">
        <v>185</v>
      </c>
      <c r="GD1" s="400">
        <v>186</v>
      </c>
      <c r="GE1" s="400">
        <v>187</v>
      </c>
      <c r="GF1" s="400">
        <v>188</v>
      </c>
      <c r="GG1" s="400">
        <v>189</v>
      </c>
      <c r="GH1" s="400">
        <v>190</v>
      </c>
      <c r="GI1" s="400">
        <v>191</v>
      </c>
      <c r="GJ1" s="400">
        <v>192</v>
      </c>
      <c r="GK1" s="400">
        <v>193</v>
      </c>
      <c r="GL1" s="400">
        <v>194</v>
      </c>
      <c r="GM1" s="400">
        <v>195</v>
      </c>
      <c r="GN1" s="400">
        <v>196</v>
      </c>
      <c r="GO1" s="400">
        <v>197</v>
      </c>
      <c r="GP1" s="400">
        <v>198</v>
      </c>
      <c r="GQ1" s="400">
        <v>199</v>
      </c>
      <c r="GR1" s="400">
        <v>200</v>
      </c>
      <c r="GS1" s="400">
        <v>201</v>
      </c>
      <c r="GT1" s="400">
        <v>202</v>
      </c>
      <c r="GU1" s="400">
        <v>203</v>
      </c>
      <c r="GV1" s="400">
        <v>204</v>
      </c>
      <c r="GW1" s="400">
        <v>205</v>
      </c>
      <c r="GX1" s="400">
        <v>206</v>
      </c>
      <c r="GY1" s="400">
        <v>207</v>
      </c>
      <c r="GZ1" s="400">
        <v>208</v>
      </c>
      <c r="HA1" s="400">
        <v>209</v>
      </c>
      <c r="HB1" s="400">
        <v>210</v>
      </c>
      <c r="HC1" s="400">
        <v>211</v>
      </c>
      <c r="HD1" s="400">
        <v>212</v>
      </c>
      <c r="HE1" s="400">
        <v>213</v>
      </c>
      <c r="HF1" s="400">
        <v>214</v>
      </c>
      <c r="HG1" s="400">
        <v>215</v>
      </c>
      <c r="HH1" s="400">
        <v>216</v>
      </c>
      <c r="HI1" s="400">
        <v>217</v>
      </c>
      <c r="HJ1" s="400">
        <v>218</v>
      </c>
      <c r="HK1" s="400">
        <v>219</v>
      </c>
      <c r="HL1" s="400">
        <v>220</v>
      </c>
      <c r="HM1" s="400">
        <v>221</v>
      </c>
      <c r="HN1" s="400">
        <v>222</v>
      </c>
      <c r="HO1" s="400">
        <v>223</v>
      </c>
      <c r="HP1" s="400">
        <v>224</v>
      </c>
      <c r="HQ1" s="400">
        <v>225</v>
      </c>
      <c r="HR1" s="400">
        <v>226</v>
      </c>
      <c r="HS1" s="400">
        <v>227</v>
      </c>
      <c r="HT1" s="400">
        <v>228</v>
      </c>
      <c r="HU1" s="400">
        <v>229</v>
      </c>
      <c r="HV1" s="400">
        <v>230</v>
      </c>
      <c r="HW1" s="400">
        <v>231</v>
      </c>
      <c r="HX1" s="400">
        <v>232</v>
      </c>
      <c r="HY1" s="400">
        <v>233</v>
      </c>
      <c r="HZ1" s="400">
        <v>234</v>
      </c>
      <c r="IA1" s="400">
        <v>235</v>
      </c>
      <c r="IB1" s="400">
        <v>236</v>
      </c>
      <c r="IC1" s="400">
        <v>237</v>
      </c>
      <c r="ID1" s="400">
        <v>238</v>
      </c>
      <c r="IE1" s="400">
        <v>239</v>
      </c>
      <c r="IF1" s="400">
        <v>240</v>
      </c>
      <c r="IG1" s="400">
        <v>241</v>
      </c>
      <c r="IH1" s="400">
        <v>242</v>
      </c>
      <c r="II1" s="400">
        <v>243</v>
      </c>
      <c r="IJ1" s="400">
        <v>244</v>
      </c>
      <c r="IK1" s="400">
        <v>245</v>
      </c>
      <c r="IL1" s="400">
        <v>246</v>
      </c>
      <c r="IM1" s="400">
        <v>247</v>
      </c>
      <c r="IN1" s="400">
        <v>248</v>
      </c>
      <c r="IO1" s="400">
        <v>249</v>
      </c>
      <c r="IP1" s="400">
        <v>250</v>
      </c>
      <c r="IQ1" s="400">
        <v>251</v>
      </c>
      <c r="IR1" s="400">
        <v>252</v>
      </c>
      <c r="IS1" s="400">
        <v>253</v>
      </c>
      <c r="IT1" s="400">
        <v>254</v>
      </c>
      <c r="IU1" s="400">
        <v>255</v>
      </c>
      <c r="IV1" s="400">
        <v>256</v>
      </c>
      <c r="IW1" s="400">
        <v>257</v>
      </c>
      <c r="IX1" s="400">
        <v>258</v>
      </c>
      <c r="IY1" s="400">
        <v>259</v>
      </c>
      <c r="IZ1" s="400">
        <v>260</v>
      </c>
      <c r="JA1" s="400">
        <v>261</v>
      </c>
      <c r="JB1" s="400">
        <v>262</v>
      </c>
      <c r="JC1" s="400">
        <v>263</v>
      </c>
      <c r="JD1" s="400">
        <v>264</v>
      </c>
      <c r="JE1" s="400">
        <v>265</v>
      </c>
      <c r="JF1" s="400">
        <v>266</v>
      </c>
      <c r="JG1" s="400">
        <v>267</v>
      </c>
      <c r="JH1" s="400">
        <v>268</v>
      </c>
      <c r="JI1" s="400">
        <v>269</v>
      </c>
      <c r="JJ1" s="400">
        <v>270</v>
      </c>
      <c r="JK1" s="400">
        <v>271</v>
      </c>
      <c r="JL1" s="400">
        <v>272</v>
      </c>
      <c r="JM1" s="400">
        <v>273</v>
      </c>
      <c r="JN1" s="400">
        <v>274</v>
      </c>
      <c r="JO1" s="400">
        <v>275</v>
      </c>
      <c r="JP1" s="400">
        <v>276</v>
      </c>
      <c r="JQ1" s="400">
        <v>277</v>
      </c>
      <c r="JR1" s="400">
        <v>278</v>
      </c>
      <c r="JS1" s="400">
        <v>279</v>
      </c>
      <c r="JT1" s="400">
        <v>280</v>
      </c>
      <c r="JU1" s="400">
        <v>281</v>
      </c>
      <c r="JV1" s="400">
        <v>282</v>
      </c>
      <c r="JW1" s="400">
        <v>283</v>
      </c>
      <c r="JX1" s="400">
        <v>284</v>
      </c>
      <c r="JY1" s="400">
        <v>285</v>
      </c>
      <c r="JZ1" s="400">
        <v>286</v>
      </c>
      <c r="KA1" s="400">
        <v>287</v>
      </c>
      <c r="KB1" s="400">
        <v>288</v>
      </c>
      <c r="KC1" s="400">
        <v>289</v>
      </c>
      <c r="KD1" s="400">
        <v>290</v>
      </c>
      <c r="KE1" s="400">
        <v>291</v>
      </c>
      <c r="KF1" s="400">
        <v>292</v>
      </c>
      <c r="KG1" s="400">
        <v>293</v>
      </c>
      <c r="KH1" s="400">
        <v>294</v>
      </c>
      <c r="KI1" s="400">
        <v>295</v>
      </c>
      <c r="KJ1" s="400">
        <v>296</v>
      </c>
      <c r="KK1" s="400">
        <v>297</v>
      </c>
      <c r="KL1" s="400">
        <v>298</v>
      </c>
      <c r="KM1" s="400">
        <v>299</v>
      </c>
      <c r="KN1" s="400">
        <v>300</v>
      </c>
      <c r="KO1" s="400">
        <v>301</v>
      </c>
      <c r="KP1" s="400">
        <v>302</v>
      </c>
      <c r="KQ1" s="400">
        <v>303</v>
      </c>
      <c r="KR1" s="400">
        <v>304</v>
      </c>
      <c r="KS1" s="400">
        <v>305</v>
      </c>
      <c r="KT1" s="400">
        <v>306</v>
      </c>
      <c r="KU1" s="400">
        <v>307</v>
      </c>
      <c r="KV1" s="400">
        <v>308</v>
      </c>
      <c r="KW1" s="400">
        <v>309</v>
      </c>
      <c r="KX1" s="400">
        <v>310</v>
      </c>
      <c r="KY1" s="400">
        <v>311</v>
      </c>
      <c r="KZ1" s="400">
        <v>312</v>
      </c>
      <c r="LA1" s="400">
        <v>313</v>
      </c>
      <c r="LB1" s="400">
        <v>314</v>
      </c>
      <c r="LC1" s="400">
        <v>315</v>
      </c>
      <c r="LD1" s="400">
        <v>316</v>
      </c>
      <c r="LE1" s="400">
        <v>317</v>
      </c>
      <c r="LF1" s="400">
        <v>318</v>
      </c>
      <c r="LG1" s="400">
        <v>319</v>
      </c>
      <c r="LH1" s="400">
        <v>320</v>
      </c>
      <c r="LI1" s="400">
        <v>321</v>
      </c>
      <c r="LJ1" s="400">
        <v>322</v>
      </c>
      <c r="LK1" s="400">
        <v>323</v>
      </c>
      <c r="LL1" s="400">
        <v>324</v>
      </c>
      <c r="LM1" s="400">
        <v>325</v>
      </c>
      <c r="LN1" s="400">
        <v>326</v>
      </c>
      <c r="LO1" s="400">
        <v>327</v>
      </c>
      <c r="LP1" s="400">
        <v>328</v>
      </c>
      <c r="LQ1" s="400">
        <v>329</v>
      </c>
      <c r="LR1" s="400">
        <v>330</v>
      </c>
      <c r="LS1" s="400">
        <v>331</v>
      </c>
      <c r="LT1" s="400">
        <v>332</v>
      </c>
      <c r="LU1" s="400">
        <v>333</v>
      </c>
      <c r="LV1" s="400">
        <v>334</v>
      </c>
      <c r="LW1" s="400">
        <v>335</v>
      </c>
      <c r="LX1" s="400">
        <v>336</v>
      </c>
      <c r="LY1" s="400">
        <v>337</v>
      </c>
      <c r="LZ1" s="400">
        <v>338</v>
      </c>
      <c r="MA1" s="400">
        <v>339</v>
      </c>
      <c r="MB1" s="400">
        <v>340</v>
      </c>
      <c r="MC1" s="400">
        <v>341</v>
      </c>
      <c r="MD1" s="400">
        <v>342</v>
      </c>
      <c r="ME1" s="400">
        <v>343</v>
      </c>
      <c r="MF1" s="400">
        <v>344</v>
      </c>
      <c r="MG1" s="400">
        <v>345</v>
      </c>
      <c r="MH1" s="400">
        <v>346</v>
      </c>
      <c r="MI1" s="400">
        <v>347</v>
      </c>
      <c r="MJ1" s="400">
        <v>348</v>
      </c>
      <c r="MK1" s="400">
        <v>349</v>
      </c>
      <c r="ML1" s="400">
        <v>350</v>
      </c>
      <c r="MM1" s="400">
        <v>351</v>
      </c>
      <c r="MN1" s="400">
        <v>352</v>
      </c>
      <c r="MO1" s="400">
        <v>353</v>
      </c>
      <c r="MP1" s="400">
        <v>354</v>
      </c>
      <c r="MQ1" s="400">
        <v>355</v>
      </c>
      <c r="MR1" s="400">
        <v>356</v>
      </c>
      <c r="MS1" s="400">
        <v>357</v>
      </c>
      <c r="MT1" s="400">
        <v>358</v>
      </c>
      <c r="MU1" s="400">
        <v>359</v>
      </c>
      <c r="MV1" s="400">
        <v>360</v>
      </c>
      <c r="MW1" s="400">
        <v>361</v>
      </c>
      <c r="MX1" s="400">
        <v>362</v>
      </c>
      <c r="MY1" s="400">
        <v>363</v>
      </c>
      <c r="MZ1" s="400">
        <v>364</v>
      </c>
      <c r="NA1" s="400">
        <v>365</v>
      </c>
      <c r="NB1" s="400">
        <v>366</v>
      </c>
      <c r="NC1" s="400">
        <v>367</v>
      </c>
      <c r="ND1" s="400">
        <v>368</v>
      </c>
      <c r="NE1" s="400">
        <v>369</v>
      </c>
      <c r="NF1" s="400">
        <v>370</v>
      </c>
      <c r="NG1" s="400">
        <v>371</v>
      </c>
      <c r="NH1" s="400">
        <v>372</v>
      </c>
      <c r="NI1" s="400">
        <v>373</v>
      </c>
      <c r="NJ1" s="400">
        <v>374</v>
      </c>
      <c r="NK1" s="400">
        <v>375</v>
      </c>
      <c r="NL1" s="400">
        <v>376</v>
      </c>
      <c r="NM1" s="400">
        <v>377</v>
      </c>
      <c r="NN1" s="400">
        <v>378</v>
      </c>
      <c r="NO1" s="400">
        <v>379</v>
      </c>
      <c r="NP1" s="400">
        <v>380</v>
      </c>
      <c r="NQ1" s="400">
        <v>381</v>
      </c>
      <c r="NR1" s="400">
        <v>382</v>
      </c>
      <c r="NS1" s="400">
        <v>383</v>
      </c>
      <c r="NT1" s="400">
        <v>384</v>
      </c>
      <c r="NU1" s="400">
        <v>385</v>
      </c>
      <c r="NV1" s="400">
        <v>386</v>
      </c>
      <c r="NW1" s="400">
        <v>387</v>
      </c>
      <c r="NX1" s="400">
        <v>388</v>
      </c>
    </row>
    <row r="2" spans="1:391" s="403" customFormat="1" ht="24">
      <c r="A2" s="402" t="s">
        <v>64</v>
      </c>
      <c r="B2" s="402" t="s">
        <v>1826</v>
      </c>
      <c r="C2" s="402" t="s">
        <v>1827</v>
      </c>
      <c r="D2" s="402" t="s">
        <v>1828</v>
      </c>
      <c r="E2" s="402" t="s">
        <v>1829</v>
      </c>
      <c r="F2" s="402" t="s">
        <v>1830</v>
      </c>
      <c r="G2" s="402" t="s">
        <v>1831</v>
      </c>
      <c r="H2" s="402" t="s">
        <v>1832</v>
      </c>
      <c r="I2" s="402" t="s">
        <v>1833</v>
      </c>
      <c r="J2" s="402" t="s">
        <v>1834</v>
      </c>
      <c r="K2" s="450" t="s">
        <v>1835</v>
      </c>
      <c r="L2" s="450" t="s">
        <v>1836</v>
      </c>
      <c r="M2" s="450" t="s">
        <v>1837</v>
      </c>
      <c r="N2" s="450" t="s">
        <v>1838</v>
      </c>
      <c r="O2" s="450" t="s">
        <v>1839</v>
      </c>
      <c r="P2" s="450" t="s">
        <v>1840</v>
      </c>
      <c r="Q2" s="450" t="s">
        <v>1841</v>
      </c>
      <c r="R2" s="450" t="s">
        <v>1842</v>
      </c>
      <c r="S2" s="450" t="s">
        <v>1843</v>
      </c>
      <c r="T2" s="450" t="s">
        <v>1844</v>
      </c>
      <c r="U2" s="450" t="s">
        <v>1845</v>
      </c>
      <c r="V2" s="450" t="s">
        <v>1846</v>
      </c>
      <c r="W2" s="450" t="s">
        <v>1847</v>
      </c>
      <c r="X2" s="450" t="s">
        <v>1848</v>
      </c>
      <c r="Y2" s="450" t="s">
        <v>1849</v>
      </c>
      <c r="Z2" s="450" t="s">
        <v>1850</v>
      </c>
      <c r="AA2" s="450" t="s">
        <v>1851</v>
      </c>
      <c r="AB2" s="450" t="s">
        <v>1852</v>
      </c>
      <c r="AC2" s="450" t="s">
        <v>1853</v>
      </c>
      <c r="AD2" s="450" t="s">
        <v>1854</v>
      </c>
      <c r="AE2" s="450" t="s">
        <v>1855</v>
      </c>
      <c r="AF2" s="450" t="s">
        <v>1856</v>
      </c>
      <c r="AG2" s="450" t="s">
        <v>1857</v>
      </c>
      <c r="AH2" s="450" t="s">
        <v>1858</v>
      </c>
      <c r="AI2" s="450" t="s">
        <v>1859</v>
      </c>
      <c r="AJ2" s="450" t="s">
        <v>1860</v>
      </c>
      <c r="AK2" s="450" t="s">
        <v>1861</v>
      </c>
      <c r="AL2" s="450" t="s">
        <v>1862</v>
      </c>
      <c r="AM2" s="450" t="s">
        <v>1863</v>
      </c>
      <c r="AN2" s="450" t="s">
        <v>1864</v>
      </c>
      <c r="AO2" s="450" t="s">
        <v>1865</v>
      </c>
      <c r="AP2" s="450" t="s">
        <v>1866</v>
      </c>
      <c r="AQ2" s="450" t="s">
        <v>1867</v>
      </c>
      <c r="AR2" s="450" t="s">
        <v>1868</v>
      </c>
      <c r="AS2" s="450" t="s">
        <v>1869</v>
      </c>
      <c r="AT2" s="450" t="s">
        <v>1870</v>
      </c>
      <c r="AU2" s="450" t="s">
        <v>1871</v>
      </c>
      <c r="AV2" s="450" t="s">
        <v>1872</v>
      </c>
      <c r="AW2" s="450" t="s">
        <v>1873</v>
      </c>
      <c r="AX2" s="450" t="s">
        <v>1874</v>
      </c>
      <c r="AY2" s="450" t="s">
        <v>1875</v>
      </c>
      <c r="AZ2" s="450" t="s">
        <v>1876</v>
      </c>
      <c r="BA2" s="450" t="s">
        <v>1877</v>
      </c>
      <c r="BB2" s="450" t="s">
        <v>1878</v>
      </c>
      <c r="BC2" s="450" t="s">
        <v>1879</v>
      </c>
      <c r="BD2" s="450" t="s">
        <v>1880</v>
      </c>
      <c r="BE2" s="450" t="s">
        <v>1881</v>
      </c>
      <c r="BF2" s="450" t="s">
        <v>1882</v>
      </c>
      <c r="BG2" s="450" t="s">
        <v>1883</v>
      </c>
      <c r="BH2" s="450" t="s">
        <v>1884</v>
      </c>
      <c r="BI2" s="450" t="s">
        <v>1885</v>
      </c>
      <c r="BJ2" s="450" t="s">
        <v>1886</v>
      </c>
      <c r="BK2" s="450" t="s">
        <v>1887</v>
      </c>
      <c r="BL2" s="450" t="s">
        <v>1888</v>
      </c>
      <c r="BM2" s="450" t="s">
        <v>1889</v>
      </c>
      <c r="BN2" s="450" t="s">
        <v>1890</v>
      </c>
      <c r="BO2" s="450" t="s">
        <v>1891</v>
      </c>
      <c r="BP2" s="450" t="s">
        <v>1892</v>
      </c>
      <c r="BQ2" s="450" t="s">
        <v>1893</v>
      </c>
      <c r="BR2" s="450" t="s">
        <v>1894</v>
      </c>
      <c r="BS2" s="450" t="s">
        <v>1895</v>
      </c>
      <c r="BT2" s="450" t="s">
        <v>1896</v>
      </c>
      <c r="BU2" s="450" t="s">
        <v>168</v>
      </c>
      <c r="BV2" s="450" t="s">
        <v>170</v>
      </c>
      <c r="BW2" s="450" t="s">
        <v>172</v>
      </c>
      <c r="BX2" s="450" t="s">
        <v>173</v>
      </c>
      <c r="BY2" s="450" t="s">
        <v>175</v>
      </c>
      <c r="BZ2" s="450" t="s">
        <v>176</v>
      </c>
      <c r="CA2" s="450" t="s">
        <v>178</v>
      </c>
      <c r="CB2" s="450" t="s">
        <v>179</v>
      </c>
      <c r="CC2" s="450" t="s">
        <v>181</v>
      </c>
      <c r="CD2" s="450" t="s">
        <v>182</v>
      </c>
      <c r="CE2" s="450" t="s">
        <v>184</v>
      </c>
      <c r="CF2" s="450" t="s">
        <v>185</v>
      </c>
      <c r="CG2" s="450" t="s">
        <v>187</v>
      </c>
      <c r="CH2" s="450" t="s">
        <v>188</v>
      </c>
      <c r="CI2" s="450" t="s">
        <v>190</v>
      </c>
      <c r="CJ2" s="450" t="s">
        <v>191</v>
      </c>
      <c r="CK2" s="450" t="s">
        <v>193</v>
      </c>
      <c r="CL2" s="450" t="s">
        <v>1897</v>
      </c>
      <c r="CM2" s="450" t="s">
        <v>1898</v>
      </c>
      <c r="CN2" s="450" t="s">
        <v>1899</v>
      </c>
      <c r="CO2" s="450" t="s">
        <v>1900</v>
      </c>
      <c r="CP2" s="450" t="s">
        <v>1901</v>
      </c>
      <c r="CQ2" s="450" t="s">
        <v>1902</v>
      </c>
      <c r="CR2" s="450" t="s">
        <v>1903</v>
      </c>
      <c r="CS2" s="450" t="s">
        <v>1904</v>
      </c>
      <c r="CT2" s="450" t="s">
        <v>1905</v>
      </c>
      <c r="CU2" s="450" t="s">
        <v>1906</v>
      </c>
      <c r="CV2" s="450" t="s">
        <v>1907</v>
      </c>
      <c r="CW2" s="450" t="s">
        <v>1908</v>
      </c>
      <c r="CX2" s="450" t="s">
        <v>1909</v>
      </c>
      <c r="CY2" s="450" t="s">
        <v>1910</v>
      </c>
      <c r="CZ2" s="450" t="s">
        <v>1911</v>
      </c>
      <c r="DA2" s="450" t="s">
        <v>1912</v>
      </c>
      <c r="DB2" s="450" t="s">
        <v>1913</v>
      </c>
      <c r="DC2" s="450" t="s">
        <v>1914</v>
      </c>
      <c r="DD2" s="450" t="s">
        <v>1915</v>
      </c>
      <c r="DE2" s="450" t="s">
        <v>1916</v>
      </c>
      <c r="DF2" s="450" t="s">
        <v>1917</v>
      </c>
      <c r="DG2" s="450" t="s">
        <v>1918</v>
      </c>
      <c r="DH2" s="450" t="s">
        <v>1919</v>
      </c>
      <c r="DI2" s="450" t="s">
        <v>1920</v>
      </c>
      <c r="DJ2" s="450" t="s">
        <v>1921</v>
      </c>
      <c r="DK2" s="450" t="s">
        <v>1922</v>
      </c>
      <c r="DL2" s="450" t="s">
        <v>1923</v>
      </c>
      <c r="DM2" s="450" t="s">
        <v>1924</v>
      </c>
      <c r="DN2" s="478" t="s">
        <v>1925</v>
      </c>
      <c r="DO2" s="478" t="s">
        <v>1926</v>
      </c>
      <c r="DP2" s="478" t="s">
        <v>1927</v>
      </c>
      <c r="DQ2" s="478" t="s">
        <v>1928</v>
      </c>
      <c r="DR2" s="478" t="s">
        <v>1929</v>
      </c>
      <c r="DS2" s="478" t="s">
        <v>1930</v>
      </c>
      <c r="DT2" s="478" t="s">
        <v>2256</v>
      </c>
      <c r="DU2" s="478" t="s">
        <v>2257</v>
      </c>
      <c r="DV2" s="478" t="s">
        <v>2258</v>
      </c>
      <c r="DW2" s="478" t="s">
        <v>2259</v>
      </c>
      <c r="DX2" s="478" t="s">
        <v>2260</v>
      </c>
      <c r="DY2" s="478" t="s">
        <v>2261</v>
      </c>
      <c r="DZ2" s="478" t="s">
        <v>2262</v>
      </c>
      <c r="EA2" s="478" t="s">
        <v>2263</v>
      </c>
      <c r="EB2" s="478" t="s">
        <v>2264</v>
      </c>
      <c r="EC2" s="478" t="s">
        <v>2265</v>
      </c>
      <c r="ED2" s="478" t="s">
        <v>2266</v>
      </c>
      <c r="EE2" s="478" t="s">
        <v>2267</v>
      </c>
      <c r="EF2" s="478" t="s">
        <v>2268</v>
      </c>
      <c r="EG2" s="478" t="s">
        <v>2269</v>
      </c>
      <c r="EH2" s="478" t="s">
        <v>2270</v>
      </c>
      <c r="EI2" s="478" t="s">
        <v>2271</v>
      </c>
      <c r="EJ2" s="478" t="s">
        <v>2272</v>
      </c>
      <c r="EK2" s="478" t="s">
        <v>2273</v>
      </c>
      <c r="EL2" s="478" t="s">
        <v>2274</v>
      </c>
      <c r="EM2" s="478" t="s">
        <v>2275</v>
      </c>
      <c r="EN2" s="478" t="s">
        <v>2276</v>
      </c>
      <c r="EO2" s="478" t="s">
        <v>2277</v>
      </c>
      <c r="EP2" s="478" t="s">
        <v>2278</v>
      </c>
      <c r="EQ2" s="478" t="s">
        <v>2279</v>
      </c>
      <c r="ER2" s="478" t="s">
        <v>2280</v>
      </c>
      <c r="ES2" s="478" t="s">
        <v>2281</v>
      </c>
      <c r="ET2" s="478" t="s">
        <v>2282</v>
      </c>
      <c r="EU2" s="478" t="s">
        <v>2283</v>
      </c>
      <c r="EV2" s="478" t="s">
        <v>2284</v>
      </c>
      <c r="EW2" s="478" t="s">
        <v>2285</v>
      </c>
      <c r="EX2" s="478" t="s">
        <v>2286</v>
      </c>
      <c r="EY2" s="478" t="s">
        <v>2287</v>
      </c>
      <c r="EZ2" s="478" t="s">
        <v>2288</v>
      </c>
      <c r="FA2" s="478" t="s">
        <v>2289</v>
      </c>
      <c r="FB2" s="478" t="s">
        <v>2290</v>
      </c>
      <c r="FC2" s="478" t="s">
        <v>2291</v>
      </c>
      <c r="FD2" s="478" t="s">
        <v>2292</v>
      </c>
      <c r="FE2" s="478" t="s">
        <v>2293</v>
      </c>
      <c r="FF2" s="478" t="s">
        <v>2294</v>
      </c>
      <c r="FG2" s="478" t="s">
        <v>2295</v>
      </c>
      <c r="FH2" s="478" t="s">
        <v>2296</v>
      </c>
      <c r="FI2" s="478" t="s">
        <v>2297</v>
      </c>
      <c r="FJ2" s="478" t="s">
        <v>2298</v>
      </c>
      <c r="FK2" s="478" t="s">
        <v>2299</v>
      </c>
      <c r="FL2" s="478" t="s">
        <v>2300</v>
      </c>
      <c r="FM2" s="478" t="s">
        <v>2301</v>
      </c>
      <c r="FN2" s="478" t="s">
        <v>2302</v>
      </c>
      <c r="FO2" s="478" t="s">
        <v>2303</v>
      </c>
      <c r="FP2" s="478" t="s">
        <v>2304</v>
      </c>
      <c r="FQ2" s="478" t="s">
        <v>2305</v>
      </c>
      <c r="FR2" s="478" t="s">
        <v>2306</v>
      </c>
      <c r="FS2" s="478" t="s">
        <v>2307</v>
      </c>
      <c r="FT2" s="478" t="s">
        <v>2308</v>
      </c>
      <c r="FU2" s="478" t="s">
        <v>2309</v>
      </c>
      <c r="FV2" s="478" t="s">
        <v>2310</v>
      </c>
      <c r="FW2" s="478" t="s">
        <v>2311</v>
      </c>
      <c r="FX2" s="478" t="s">
        <v>2312</v>
      </c>
      <c r="FY2" s="478" t="s">
        <v>2313</v>
      </c>
      <c r="FZ2" s="478" t="s">
        <v>2314</v>
      </c>
      <c r="GA2" s="478" t="s">
        <v>2315</v>
      </c>
      <c r="GB2" s="478" t="s">
        <v>2316</v>
      </c>
      <c r="GC2" s="478" t="s">
        <v>2317</v>
      </c>
      <c r="GD2" s="478" t="s">
        <v>2318</v>
      </c>
      <c r="GE2" s="478" t="s">
        <v>2319</v>
      </c>
      <c r="GF2" s="478" t="s">
        <v>2320</v>
      </c>
      <c r="GG2" s="478" t="s">
        <v>2321</v>
      </c>
      <c r="GH2" s="478" t="s">
        <v>2322</v>
      </c>
      <c r="GI2" s="478" t="s">
        <v>2323</v>
      </c>
      <c r="GJ2" s="478" t="s">
        <v>2324</v>
      </c>
      <c r="GK2" s="478" t="s">
        <v>2325</v>
      </c>
      <c r="GL2" s="478" t="s">
        <v>2326</v>
      </c>
      <c r="GM2" s="478" t="s">
        <v>2327</v>
      </c>
      <c r="GN2" s="478" t="s">
        <v>2328</v>
      </c>
      <c r="GO2" s="478" t="s">
        <v>2329</v>
      </c>
      <c r="GP2" s="478" t="s">
        <v>2330</v>
      </c>
      <c r="GQ2" s="478" t="s">
        <v>2331</v>
      </c>
      <c r="GR2" s="478" t="s">
        <v>2332</v>
      </c>
      <c r="GS2" s="478" t="s">
        <v>2333</v>
      </c>
      <c r="GT2" s="478" t="s">
        <v>2334</v>
      </c>
      <c r="GU2" s="478" t="s">
        <v>2335</v>
      </c>
      <c r="GV2" s="478" t="s">
        <v>2336</v>
      </c>
      <c r="GW2" s="478" t="s">
        <v>2337</v>
      </c>
      <c r="GX2" s="478" t="s">
        <v>2338</v>
      </c>
      <c r="GY2" s="478" t="s">
        <v>2339</v>
      </c>
      <c r="GZ2" s="478" t="s">
        <v>2340</v>
      </c>
      <c r="HA2" s="478" t="s">
        <v>2341</v>
      </c>
      <c r="HB2" s="478" t="s">
        <v>2342</v>
      </c>
      <c r="HC2" s="478" t="s">
        <v>2343</v>
      </c>
      <c r="HD2" s="478" t="s">
        <v>2344</v>
      </c>
      <c r="HE2" s="478" t="s">
        <v>2345</v>
      </c>
      <c r="HF2" s="478" t="s">
        <v>2346</v>
      </c>
      <c r="HG2" s="478" t="s">
        <v>2347</v>
      </c>
      <c r="HH2" s="478" t="s">
        <v>2348</v>
      </c>
      <c r="HI2" s="478" t="s">
        <v>2349</v>
      </c>
      <c r="HJ2" s="478" t="s">
        <v>2350</v>
      </c>
      <c r="HK2" s="478" t="s">
        <v>2351</v>
      </c>
      <c r="HL2" s="478" t="s">
        <v>2352</v>
      </c>
      <c r="HM2" s="478" t="s">
        <v>2353</v>
      </c>
      <c r="HN2" s="478" t="s">
        <v>2354</v>
      </c>
      <c r="HO2" s="478" t="s">
        <v>2355</v>
      </c>
      <c r="HP2" s="478" t="s">
        <v>2356</v>
      </c>
      <c r="HQ2" s="478" t="s">
        <v>2357</v>
      </c>
      <c r="HR2" s="478" t="s">
        <v>2358</v>
      </c>
      <c r="HS2" s="478" t="s">
        <v>2359</v>
      </c>
      <c r="HT2" s="478" t="s">
        <v>2360</v>
      </c>
      <c r="HU2" s="478" t="s">
        <v>2361</v>
      </c>
      <c r="HV2" s="478" t="s">
        <v>2362</v>
      </c>
      <c r="HW2" s="478" t="s">
        <v>2363</v>
      </c>
      <c r="HX2" s="478" t="s">
        <v>2364</v>
      </c>
      <c r="HY2" s="478" t="s">
        <v>2365</v>
      </c>
      <c r="HZ2" s="478" t="s">
        <v>2366</v>
      </c>
      <c r="IA2" s="478" t="s">
        <v>2367</v>
      </c>
      <c r="IB2" s="478" t="s">
        <v>2368</v>
      </c>
      <c r="IC2" s="478" t="s">
        <v>2369</v>
      </c>
      <c r="ID2" s="478" t="s">
        <v>2370</v>
      </c>
      <c r="IE2" s="478" t="s">
        <v>2371</v>
      </c>
      <c r="IF2" s="478" t="s">
        <v>2372</v>
      </c>
      <c r="IG2" s="478" t="s">
        <v>2373</v>
      </c>
      <c r="IH2" s="478" t="s">
        <v>2374</v>
      </c>
      <c r="II2" s="478" t="s">
        <v>2375</v>
      </c>
      <c r="IJ2" s="478" t="s">
        <v>2376</v>
      </c>
      <c r="IK2" s="478" t="s">
        <v>2377</v>
      </c>
      <c r="IL2" s="478" t="s">
        <v>2378</v>
      </c>
      <c r="IM2" s="478" t="s">
        <v>2379</v>
      </c>
      <c r="IN2" s="478" t="s">
        <v>2380</v>
      </c>
      <c r="IO2" s="478" t="s">
        <v>2381</v>
      </c>
      <c r="IP2" s="478" t="s">
        <v>2382</v>
      </c>
      <c r="IQ2" s="478" t="s">
        <v>2383</v>
      </c>
      <c r="IR2" s="478" t="s">
        <v>2384</v>
      </c>
      <c r="IS2" s="478" t="s">
        <v>1931</v>
      </c>
      <c r="IT2" s="478" t="s">
        <v>1932</v>
      </c>
      <c r="IU2" s="478" t="s">
        <v>1933</v>
      </c>
      <c r="IV2" s="478" t="s">
        <v>1934</v>
      </c>
      <c r="IW2" s="478" t="s">
        <v>1935</v>
      </c>
      <c r="IX2" s="478" t="s">
        <v>1936</v>
      </c>
      <c r="IY2" s="478" t="s">
        <v>1937</v>
      </c>
      <c r="IZ2" s="478" t="s">
        <v>1938</v>
      </c>
      <c r="JA2" s="478" t="s">
        <v>1939</v>
      </c>
      <c r="JB2" s="478" t="s">
        <v>1940</v>
      </c>
      <c r="JC2" s="478" t="s">
        <v>1941</v>
      </c>
      <c r="JD2" s="478" t="s">
        <v>1942</v>
      </c>
      <c r="JE2" s="478" t="s">
        <v>1943</v>
      </c>
      <c r="JF2" s="478" t="s">
        <v>1944</v>
      </c>
      <c r="JG2" s="478" t="s">
        <v>1945</v>
      </c>
      <c r="JH2" s="478" t="s">
        <v>1946</v>
      </c>
      <c r="JI2" s="478" t="s">
        <v>1947</v>
      </c>
      <c r="JJ2" s="478" t="s">
        <v>1948</v>
      </c>
      <c r="JK2" s="478" t="s">
        <v>288</v>
      </c>
      <c r="JL2" s="478" t="s">
        <v>290</v>
      </c>
      <c r="JM2" s="478" t="s">
        <v>291</v>
      </c>
      <c r="JN2" s="478" t="s">
        <v>293</v>
      </c>
      <c r="JO2" s="478" t="s">
        <v>295</v>
      </c>
      <c r="JP2" s="478" t="s">
        <v>297</v>
      </c>
      <c r="JQ2" s="478" t="s">
        <v>299</v>
      </c>
      <c r="JR2" s="478" t="s">
        <v>1949</v>
      </c>
      <c r="JS2" s="478" t="s">
        <v>1950</v>
      </c>
      <c r="JT2" s="478" t="s">
        <v>1951</v>
      </c>
      <c r="JU2" s="478" t="s">
        <v>306</v>
      </c>
      <c r="JV2" s="478" t="s">
        <v>308</v>
      </c>
      <c r="JW2" s="478" t="s">
        <v>310</v>
      </c>
      <c r="JX2" s="478" t="s">
        <v>312</v>
      </c>
      <c r="JY2" s="478" t="s">
        <v>314</v>
      </c>
      <c r="JZ2" s="478" t="s">
        <v>317</v>
      </c>
      <c r="KA2" s="478" t="s">
        <v>318</v>
      </c>
      <c r="KB2" s="478" t="s">
        <v>321</v>
      </c>
      <c r="KC2" s="478" t="s">
        <v>323</v>
      </c>
      <c r="KD2" s="478" t="s">
        <v>325</v>
      </c>
      <c r="KE2" s="478" t="s">
        <v>327</v>
      </c>
      <c r="KF2" s="478" t="s">
        <v>329</v>
      </c>
      <c r="KG2" s="478" t="s">
        <v>331</v>
      </c>
      <c r="KH2" s="478" t="s">
        <v>333</v>
      </c>
      <c r="KI2" s="478" t="s">
        <v>335</v>
      </c>
      <c r="KJ2" s="478" t="s">
        <v>336</v>
      </c>
      <c r="KK2" s="478" t="s">
        <v>337</v>
      </c>
      <c r="KL2" s="478" t="s">
        <v>338</v>
      </c>
      <c r="KM2" s="478" t="s">
        <v>340</v>
      </c>
      <c r="KN2" s="478" t="s">
        <v>341</v>
      </c>
      <c r="KO2" s="478" t="s">
        <v>344</v>
      </c>
      <c r="KP2" s="478" t="s">
        <v>347</v>
      </c>
      <c r="KQ2" s="478" t="s">
        <v>349</v>
      </c>
      <c r="KR2" s="478" t="s">
        <v>351</v>
      </c>
      <c r="KS2" s="478" t="s">
        <v>355</v>
      </c>
      <c r="KT2" s="478" t="s">
        <v>357</v>
      </c>
      <c r="KU2" s="486" t="s">
        <v>362</v>
      </c>
      <c r="KV2" s="486" t="s">
        <v>2113</v>
      </c>
      <c r="KW2" s="486" t="s">
        <v>2114</v>
      </c>
      <c r="KX2" s="486" t="s">
        <v>2184</v>
      </c>
      <c r="KY2" s="486" t="s">
        <v>372</v>
      </c>
      <c r="KZ2" s="486" t="s">
        <v>375</v>
      </c>
      <c r="LA2" s="486" t="s">
        <v>2116</v>
      </c>
      <c r="LB2" s="486" t="s">
        <v>2117</v>
      </c>
      <c r="LC2" s="486" t="s">
        <v>2118</v>
      </c>
      <c r="LD2" s="486" t="s">
        <v>2119</v>
      </c>
      <c r="LE2" s="486" t="s">
        <v>2120</v>
      </c>
      <c r="LF2" s="486" t="s">
        <v>2122</v>
      </c>
      <c r="LG2" s="486" t="s">
        <v>2121</v>
      </c>
      <c r="LH2" s="486" t="s">
        <v>1952</v>
      </c>
      <c r="LI2" s="486" t="s">
        <v>1953</v>
      </c>
      <c r="LJ2" s="486" t="s">
        <v>1954</v>
      </c>
      <c r="LK2" s="486" t="s">
        <v>1955</v>
      </c>
      <c r="LL2" s="486" t="s">
        <v>1956</v>
      </c>
      <c r="LM2" s="486" t="s">
        <v>1957</v>
      </c>
      <c r="LN2" s="486" t="s">
        <v>2123</v>
      </c>
      <c r="LO2" s="486" t="s">
        <v>2124</v>
      </c>
      <c r="LP2" s="486" t="s">
        <v>2125</v>
      </c>
      <c r="LQ2" s="486" t="s">
        <v>2126</v>
      </c>
      <c r="LR2" s="486" t="s">
        <v>2127</v>
      </c>
      <c r="LS2" s="486" t="s">
        <v>2128</v>
      </c>
      <c r="LT2" s="486" t="s">
        <v>2129</v>
      </c>
      <c r="LU2" s="486" t="s">
        <v>2130</v>
      </c>
      <c r="LV2" s="486" t="s">
        <v>2131</v>
      </c>
      <c r="LW2" s="486" t="s">
        <v>2132</v>
      </c>
      <c r="LX2" s="486" t="s">
        <v>2133</v>
      </c>
      <c r="LY2" s="486" t="s">
        <v>2134</v>
      </c>
      <c r="LZ2" s="486" t="s">
        <v>2135</v>
      </c>
      <c r="MA2" s="486" t="s">
        <v>2136</v>
      </c>
      <c r="MB2" s="486" t="s">
        <v>2137</v>
      </c>
      <c r="MC2" s="486" t="s">
        <v>2138</v>
      </c>
      <c r="MD2" s="486" t="s">
        <v>2139</v>
      </c>
      <c r="ME2" s="486" t="s">
        <v>2140</v>
      </c>
      <c r="MF2" s="486" t="s">
        <v>2141</v>
      </c>
      <c r="MG2" s="486" t="s">
        <v>2142</v>
      </c>
      <c r="MH2" s="486" t="s">
        <v>2143</v>
      </c>
      <c r="MI2" s="486" t="s">
        <v>2144</v>
      </c>
      <c r="MJ2" s="486" t="s">
        <v>2145</v>
      </c>
      <c r="MK2" s="486" t="s">
        <v>2146</v>
      </c>
      <c r="ML2" s="486" t="s">
        <v>2147</v>
      </c>
      <c r="MM2" s="486" t="s">
        <v>2148</v>
      </c>
      <c r="MN2" s="486" t="s">
        <v>2149</v>
      </c>
      <c r="MO2" s="486" t="s">
        <v>2150</v>
      </c>
      <c r="MP2" s="486" t="s">
        <v>2151</v>
      </c>
      <c r="MQ2" s="486" t="s">
        <v>2152</v>
      </c>
      <c r="MR2" s="486" t="s">
        <v>2153</v>
      </c>
      <c r="MS2" s="486" t="s">
        <v>2154</v>
      </c>
      <c r="MT2" s="486" t="s">
        <v>2155</v>
      </c>
      <c r="MU2" s="486" t="s">
        <v>2156</v>
      </c>
      <c r="MV2" s="486" t="s">
        <v>2157</v>
      </c>
      <c r="MW2" s="486" t="s">
        <v>2158</v>
      </c>
      <c r="MX2" s="486" t="s">
        <v>2159</v>
      </c>
      <c r="MY2" s="486" t="s">
        <v>2160</v>
      </c>
      <c r="MZ2" s="486" t="s">
        <v>2161</v>
      </c>
      <c r="NA2" s="486" t="s">
        <v>2162</v>
      </c>
      <c r="NB2" s="486" t="s">
        <v>2163</v>
      </c>
      <c r="NC2" s="486" t="s">
        <v>2164</v>
      </c>
      <c r="ND2" s="486" t="s">
        <v>2165</v>
      </c>
      <c r="NE2" s="486" t="s">
        <v>2166</v>
      </c>
      <c r="NF2" s="486" t="s">
        <v>2167</v>
      </c>
      <c r="NG2" s="486" t="s">
        <v>2168</v>
      </c>
      <c r="NH2" s="486" t="s">
        <v>2169</v>
      </c>
      <c r="NI2" s="486" t="s">
        <v>2170</v>
      </c>
      <c r="NJ2" s="486" t="s">
        <v>2171</v>
      </c>
      <c r="NK2" s="486" t="s">
        <v>2172</v>
      </c>
      <c r="NL2" s="486" t="s">
        <v>1958</v>
      </c>
      <c r="NM2" s="486" t="s">
        <v>1959</v>
      </c>
      <c r="NN2" s="486" t="s">
        <v>1960</v>
      </c>
      <c r="NO2" s="486" t="s">
        <v>2173</v>
      </c>
      <c r="NP2" s="486" t="s">
        <v>2174</v>
      </c>
      <c r="NQ2" s="486" t="s">
        <v>2175</v>
      </c>
      <c r="NR2" s="486" t="s">
        <v>2176</v>
      </c>
      <c r="NS2" s="486" t="s">
        <v>2177</v>
      </c>
      <c r="NT2" s="486" t="s">
        <v>2178</v>
      </c>
      <c r="NU2" s="486" t="s">
        <v>2179</v>
      </c>
      <c r="NV2" s="486" t="s">
        <v>2180</v>
      </c>
      <c r="NW2" s="486" t="s">
        <v>2181</v>
      </c>
      <c r="NX2" s="486" t="s">
        <v>2182</v>
      </c>
    </row>
    <row r="3" spans="1:391" s="403" customFormat="1" ht="39.75" customHeight="1">
      <c r="A3" s="450" t="s">
        <v>1961</v>
      </c>
      <c r="B3" s="450" t="s">
        <v>1962</v>
      </c>
      <c r="C3" s="450" t="s">
        <v>1962</v>
      </c>
      <c r="D3" s="450" t="s">
        <v>1962</v>
      </c>
      <c r="E3" s="1546" t="s">
        <v>1963</v>
      </c>
      <c r="F3" s="1547"/>
      <c r="G3" s="1547"/>
      <c r="H3" s="1547"/>
      <c r="I3" s="1547"/>
      <c r="J3" s="1548"/>
      <c r="K3" s="450" t="s">
        <v>11</v>
      </c>
      <c r="L3" s="1545" t="s">
        <v>1964</v>
      </c>
      <c r="M3" s="1545"/>
      <c r="N3" s="1545" t="s">
        <v>1965</v>
      </c>
      <c r="O3" s="1545"/>
      <c r="P3" s="1545"/>
      <c r="Q3" s="1545" t="s">
        <v>9</v>
      </c>
      <c r="R3" s="1545"/>
      <c r="S3" s="1545" t="s">
        <v>37</v>
      </c>
      <c r="T3" s="1545"/>
      <c r="U3" s="1545" t="s">
        <v>44</v>
      </c>
      <c r="V3" s="1545"/>
      <c r="W3" s="1545"/>
      <c r="X3" s="1545"/>
      <c r="Y3" s="1545"/>
      <c r="Z3" s="1545"/>
      <c r="AA3" s="1545"/>
      <c r="AB3" s="1545" t="s">
        <v>65</v>
      </c>
      <c r="AC3" s="1545"/>
      <c r="AD3" s="1545" t="s">
        <v>72</v>
      </c>
      <c r="AE3" s="1545"/>
      <c r="AF3" s="1545"/>
      <c r="AG3" s="1545" t="s">
        <v>81</v>
      </c>
      <c r="AH3" s="1545"/>
      <c r="AI3" s="450" t="s">
        <v>88</v>
      </c>
      <c r="AJ3" s="450" t="s">
        <v>2424</v>
      </c>
      <c r="AK3" s="450" t="s">
        <v>1966</v>
      </c>
      <c r="AL3" s="1545" t="s">
        <v>98</v>
      </c>
      <c r="AM3" s="1545"/>
      <c r="AN3" s="1545" t="s">
        <v>44</v>
      </c>
      <c r="AO3" s="1545"/>
      <c r="AP3" s="1545"/>
      <c r="AQ3" s="1545"/>
      <c r="AR3" s="1545"/>
      <c r="AS3" s="1545"/>
      <c r="AT3" s="1545"/>
      <c r="AU3" s="1545" t="s">
        <v>65</v>
      </c>
      <c r="AV3" s="1545"/>
      <c r="AW3" s="1545"/>
      <c r="AX3" s="1545" t="s">
        <v>119</v>
      </c>
      <c r="AY3" s="1545"/>
      <c r="AZ3" s="1545"/>
      <c r="BA3" s="1545" t="s">
        <v>125</v>
      </c>
      <c r="BB3" s="1545"/>
      <c r="BC3" s="450" t="s">
        <v>2425</v>
      </c>
      <c r="BD3" s="450" t="s">
        <v>98</v>
      </c>
      <c r="BE3" s="1545" t="s">
        <v>131</v>
      </c>
      <c r="BF3" s="1545"/>
      <c r="BG3" s="1545" t="s">
        <v>138</v>
      </c>
      <c r="BH3" s="1545"/>
      <c r="BI3" s="1545"/>
      <c r="BJ3" s="1545"/>
      <c r="BK3" s="1545"/>
      <c r="BL3" s="1545"/>
      <c r="BM3" s="1545" t="s">
        <v>155</v>
      </c>
      <c r="BN3" s="1545"/>
      <c r="BO3" s="1545"/>
      <c r="BP3" s="1545"/>
      <c r="BQ3" s="1545"/>
      <c r="BR3" s="1545"/>
      <c r="BS3" s="1545"/>
      <c r="BT3" s="1545" t="s">
        <v>1967</v>
      </c>
      <c r="BU3" s="1545"/>
      <c r="BV3" s="1545"/>
      <c r="BW3" s="1545"/>
      <c r="BX3" s="1545"/>
      <c r="BY3" s="1545"/>
      <c r="BZ3" s="1545"/>
      <c r="CA3" s="1545"/>
      <c r="CB3" s="1545"/>
      <c r="CC3" s="1545"/>
      <c r="CD3" s="1545"/>
      <c r="CE3" s="1545"/>
      <c r="CF3" s="1545"/>
      <c r="CG3" s="1545"/>
      <c r="CH3" s="1545"/>
      <c r="CI3" s="1545"/>
      <c r="CJ3" s="1545"/>
      <c r="CK3" s="1545"/>
      <c r="CL3" s="1545" t="s">
        <v>195</v>
      </c>
      <c r="CM3" s="1545" t="s">
        <v>198</v>
      </c>
      <c r="CN3" s="1543" t="s">
        <v>743</v>
      </c>
      <c r="CO3" s="1545" t="s">
        <v>202</v>
      </c>
      <c r="CP3" s="1545"/>
      <c r="CQ3" s="1545"/>
      <c r="CR3" s="1545"/>
      <c r="CS3" s="1545" t="s">
        <v>214</v>
      </c>
      <c r="CT3" s="1545"/>
      <c r="CU3" s="1545"/>
      <c r="CV3" s="1545"/>
      <c r="CW3" s="1545" t="s">
        <v>222</v>
      </c>
      <c r="CX3" s="1545"/>
      <c r="CY3" s="1545"/>
      <c r="CZ3" s="1545"/>
      <c r="DA3" s="1545" t="s">
        <v>230</v>
      </c>
      <c r="DB3" s="1545"/>
      <c r="DC3" s="1545"/>
      <c r="DD3" s="450" t="s">
        <v>1968</v>
      </c>
      <c r="DE3" s="450" t="s">
        <v>241</v>
      </c>
      <c r="DF3" s="450" t="s">
        <v>88</v>
      </c>
      <c r="DG3" s="450" t="s">
        <v>292</v>
      </c>
      <c r="DH3" s="450" t="s">
        <v>249</v>
      </c>
      <c r="DI3" s="1541" t="s">
        <v>2426</v>
      </c>
      <c r="DJ3" s="1549"/>
      <c r="DK3" s="1549"/>
      <c r="DL3" s="1542"/>
      <c r="DM3" s="1543" t="s">
        <v>1969</v>
      </c>
      <c r="DN3" s="1550" t="s">
        <v>2225</v>
      </c>
      <c r="DO3" s="1551"/>
      <c r="DP3" s="1551"/>
      <c r="DQ3" s="1551"/>
      <c r="DR3" s="1550" t="s">
        <v>2229</v>
      </c>
      <c r="DS3" s="1551"/>
      <c r="DT3" s="1553"/>
      <c r="DU3" s="1550" t="s">
        <v>2230</v>
      </c>
      <c r="DV3" s="1551"/>
      <c r="DW3" s="1551"/>
      <c r="DX3" s="1551"/>
      <c r="DY3" s="1550" t="s">
        <v>2231</v>
      </c>
      <c r="DZ3" s="1551"/>
      <c r="EA3" s="1551"/>
      <c r="EB3" s="1551"/>
      <c r="EC3" s="1550" t="s">
        <v>2232</v>
      </c>
      <c r="ED3" s="1551"/>
      <c r="EE3" s="1551"/>
      <c r="EF3" s="1551"/>
      <c r="EG3" s="1550" t="s">
        <v>2233</v>
      </c>
      <c r="EH3" s="1551"/>
      <c r="EI3" s="1551"/>
      <c r="EJ3" s="1551"/>
      <c r="EK3" s="1552" t="s">
        <v>2234</v>
      </c>
      <c r="EL3" s="1552"/>
      <c r="EM3" s="1552"/>
      <c r="EN3" s="1550" t="s">
        <v>2235</v>
      </c>
      <c r="EO3" s="1551"/>
      <c r="EP3" s="1551"/>
      <c r="EQ3" s="1551"/>
      <c r="ER3" s="1550" t="s">
        <v>2236</v>
      </c>
      <c r="ES3" s="1551"/>
      <c r="ET3" s="1551"/>
      <c r="EU3" s="1551"/>
      <c r="EV3" s="1550" t="s">
        <v>2237</v>
      </c>
      <c r="EW3" s="1551"/>
      <c r="EX3" s="1551"/>
      <c r="EY3" s="1551"/>
      <c r="EZ3" s="1550" t="s">
        <v>2387</v>
      </c>
      <c r="FA3" s="1551"/>
      <c r="FB3" s="1551"/>
      <c r="FC3" s="1551"/>
      <c r="FD3" s="1550" t="s">
        <v>2388</v>
      </c>
      <c r="FE3" s="1551"/>
      <c r="FF3" s="1551"/>
      <c r="FG3" s="1551"/>
      <c r="FH3" s="1550" t="s">
        <v>2389</v>
      </c>
      <c r="FI3" s="1551"/>
      <c r="FJ3" s="1551"/>
      <c r="FK3" s="1551"/>
      <c r="FL3" s="1550" t="s">
        <v>2390</v>
      </c>
      <c r="FM3" s="1551"/>
      <c r="FN3" s="1553"/>
      <c r="FO3" s="1550" t="s">
        <v>2238</v>
      </c>
      <c r="FP3" s="1551"/>
      <c r="FQ3" s="1551"/>
      <c r="FR3" s="1551"/>
      <c r="FS3" s="1550" t="s">
        <v>2489</v>
      </c>
      <c r="FT3" s="1551"/>
      <c r="FU3" s="1551"/>
      <c r="FV3" s="1551"/>
      <c r="FW3" s="1550" t="s">
        <v>2239</v>
      </c>
      <c r="FX3" s="1551"/>
      <c r="FY3" s="1551"/>
      <c r="FZ3" s="1551"/>
      <c r="GA3" s="1550" t="s">
        <v>2240</v>
      </c>
      <c r="GB3" s="1551"/>
      <c r="GC3" s="1551"/>
      <c r="GD3" s="1551"/>
      <c r="GE3" s="1550" t="s">
        <v>2241</v>
      </c>
      <c r="GF3" s="1551"/>
      <c r="GG3" s="1551"/>
      <c r="GH3" s="1551"/>
      <c r="GI3" s="1550" t="s">
        <v>2242</v>
      </c>
      <c r="GJ3" s="1551"/>
      <c r="GK3" s="1551"/>
      <c r="GL3" s="1551"/>
      <c r="GM3" s="1550" t="s">
        <v>2243</v>
      </c>
      <c r="GN3" s="1551"/>
      <c r="GO3" s="1551"/>
      <c r="GP3" s="1551"/>
      <c r="GQ3" s="1550" t="s">
        <v>2244</v>
      </c>
      <c r="GR3" s="1551"/>
      <c r="GS3" s="1551"/>
      <c r="GT3" s="1551"/>
      <c r="GU3" s="1550" t="s">
        <v>2245</v>
      </c>
      <c r="GV3" s="1551"/>
      <c r="GW3" s="1551"/>
      <c r="GX3" s="1551"/>
      <c r="GY3" s="1550" t="s">
        <v>2246</v>
      </c>
      <c r="GZ3" s="1551"/>
      <c r="HA3" s="1551"/>
      <c r="HB3" s="1551"/>
      <c r="HC3" s="1550" t="s">
        <v>2247</v>
      </c>
      <c r="HD3" s="1551"/>
      <c r="HE3" s="1551"/>
      <c r="HF3" s="1551"/>
      <c r="HG3" s="1550" t="s">
        <v>2248</v>
      </c>
      <c r="HH3" s="1551"/>
      <c r="HI3" s="1551"/>
      <c r="HJ3" s="1551"/>
      <c r="HK3" s="1550" t="s">
        <v>2249</v>
      </c>
      <c r="HL3" s="1551"/>
      <c r="HM3" s="1551"/>
      <c r="HN3" s="1551"/>
      <c r="HO3" s="1550" t="s">
        <v>2250</v>
      </c>
      <c r="HP3" s="1551"/>
      <c r="HQ3" s="1551"/>
      <c r="HR3" s="1551"/>
      <c r="HS3" s="1550" t="s">
        <v>2251</v>
      </c>
      <c r="HT3" s="1551"/>
      <c r="HU3" s="1551"/>
      <c r="HV3" s="1551"/>
      <c r="HW3" s="1550" t="s">
        <v>2252</v>
      </c>
      <c r="HX3" s="1551"/>
      <c r="HY3" s="1551"/>
      <c r="HZ3" s="1551"/>
      <c r="IA3" s="1550" t="s">
        <v>2253</v>
      </c>
      <c r="IB3" s="1551"/>
      <c r="IC3" s="1551"/>
      <c r="ID3" s="1551"/>
      <c r="IE3" s="1550" t="s">
        <v>2254</v>
      </c>
      <c r="IF3" s="1551"/>
      <c r="IG3" s="1551"/>
      <c r="IH3" s="1551"/>
      <c r="II3" s="1550" t="s">
        <v>2255</v>
      </c>
      <c r="IJ3" s="1551"/>
      <c r="IK3" s="1551"/>
      <c r="IL3" s="1551"/>
      <c r="IM3" s="1545" t="s">
        <v>1970</v>
      </c>
      <c r="IN3" s="1545"/>
      <c r="IO3" s="1545"/>
      <c r="IP3" s="1545"/>
      <c r="IQ3" s="1545"/>
      <c r="IR3" s="1545"/>
      <c r="IS3" s="1545" t="s">
        <v>260</v>
      </c>
      <c r="IT3" s="1545"/>
      <c r="IU3" s="1545"/>
      <c r="IV3" s="1545"/>
      <c r="IW3" s="1545"/>
      <c r="IX3" s="1545"/>
      <c r="IY3" s="1545"/>
      <c r="IZ3" s="1545"/>
      <c r="JA3" s="1545"/>
      <c r="JB3" s="1545"/>
      <c r="JC3" s="1545"/>
      <c r="JD3" s="1545"/>
      <c r="JE3" s="1545"/>
      <c r="JF3" s="1545"/>
      <c r="JG3" s="1545"/>
      <c r="JH3" s="1545"/>
      <c r="JI3" s="1545"/>
      <c r="JJ3" s="1545"/>
      <c r="JK3" s="1543" t="s">
        <v>1971</v>
      </c>
      <c r="JL3" s="1545" t="s">
        <v>289</v>
      </c>
      <c r="JM3" s="1545"/>
      <c r="JN3" s="1545"/>
      <c r="JO3" s="1545"/>
      <c r="JP3" s="1545"/>
      <c r="JQ3" s="1545"/>
      <c r="JR3" s="1545"/>
      <c r="JS3" s="1541" t="s">
        <v>302</v>
      </c>
      <c r="JT3" s="1549"/>
      <c r="JU3" s="1549"/>
      <c r="JV3" s="1549"/>
      <c r="JW3" s="1549"/>
      <c r="JX3" s="1549"/>
      <c r="JY3" s="1549"/>
      <c r="JZ3" s="1549"/>
      <c r="KA3" s="1549"/>
      <c r="KB3" s="1549"/>
      <c r="KC3" s="1549"/>
      <c r="KD3" s="1549"/>
      <c r="KE3" s="1549"/>
      <c r="KF3" s="1549"/>
      <c r="KG3" s="1542"/>
      <c r="KH3" s="1541" t="s">
        <v>334</v>
      </c>
      <c r="KI3" s="1549"/>
      <c r="KJ3" s="1549"/>
      <c r="KK3" s="1549"/>
      <c r="KL3" s="1549"/>
      <c r="KM3" s="1542"/>
      <c r="KN3" s="1555" t="s">
        <v>2423</v>
      </c>
      <c r="KO3" s="1545" t="s">
        <v>2412</v>
      </c>
      <c r="KP3" s="1545"/>
      <c r="KQ3" s="1545"/>
      <c r="KR3" s="1541" t="s">
        <v>352</v>
      </c>
      <c r="KS3" s="1549"/>
      <c r="KT3" s="1542"/>
      <c r="KU3" s="484" t="s">
        <v>1972</v>
      </c>
      <c r="KV3" s="484" t="s">
        <v>1972</v>
      </c>
      <c r="KW3" s="484" t="s">
        <v>1972</v>
      </c>
      <c r="KX3" s="484" t="s">
        <v>2197</v>
      </c>
      <c r="KY3" s="450" t="s">
        <v>371</v>
      </c>
      <c r="KZ3" s="1541" t="s">
        <v>1973</v>
      </c>
      <c r="LA3" s="1549"/>
      <c r="LB3" s="1549"/>
      <c r="LC3" s="1542"/>
      <c r="LD3" s="1545" t="s">
        <v>1974</v>
      </c>
      <c r="LE3" s="1545"/>
      <c r="LF3" s="1545"/>
      <c r="LG3" s="1545"/>
      <c r="LH3" s="1545"/>
      <c r="LI3" s="1545"/>
      <c r="LJ3" s="1545"/>
      <c r="LK3" s="1545"/>
      <c r="LL3" s="1545"/>
      <c r="LM3" s="1545"/>
      <c r="LN3" s="1545"/>
      <c r="LO3" s="1545"/>
      <c r="LP3" s="1545"/>
      <c r="LQ3" s="1545"/>
      <c r="LR3" s="1545"/>
      <c r="LS3" s="1545"/>
      <c r="LT3" s="1545"/>
      <c r="LU3" s="1545"/>
      <c r="LV3" s="1545"/>
      <c r="LW3" s="1545"/>
      <c r="LX3" s="1545"/>
      <c r="LY3" s="1545"/>
      <c r="LZ3" s="1545"/>
      <c r="MA3" s="1545"/>
      <c r="MB3" s="1545"/>
      <c r="MC3" s="1545"/>
      <c r="MD3" s="1545"/>
      <c r="ME3" s="1545"/>
      <c r="MF3" s="1545"/>
      <c r="MG3" s="1545"/>
      <c r="MH3" s="1545"/>
      <c r="MI3" s="1545"/>
      <c r="MJ3" s="1545"/>
      <c r="MK3" s="1545"/>
      <c r="ML3" s="1545"/>
      <c r="MM3" s="1545"/>
      <c r="MN3" s="1545"/>
      <c r="MO3" s="1545"/>
      <c r="MP3" s="1545"/>
      <c r="MQ3" s="1545"/>
      <c r="MR3" s="1545"/>
      <c r="MS3" s="1545"/>
      <c r="MT3" s="1545"/>
      <c r="MU3" s="1545"/>
      <c r="MV3" s="1545"/>
      <c r="MW3" s="1545"/>
      <c r="MX3" s="1545"/>
      <c r="MY3" s="1545"/>
      <c r="MZ3" s="1545"/>
      <c r="NA3" s="1545"/>
      <c r="NB3" s="1545"/>
      <c r="NC3" s="1545"/>
      <c r="ND3" s="1545"/>
      <c r="NE3" s="1545"/>
      <c r="NF3" s="1545"/>
      <c r="NG3" s="1545"/>
      <c r="NH3" s="1545"/>
      <c r="NI3" s="1545"/>
      <c r="NJ3" s="1541" t="s">
        <v>23</v>
      </c>
      <c r="NK3" s="1549"/>
      <c r="NL3" s="1549"/>
      <c r="NM3" s="1549"/>
      <c r="NN3" s="1549"/>
      <c r="NO3" s="1549"/>
      <c r="NP3" s="1549"/>
      <c r="NQ3" s="1549"/>
      <c r="NR3" s="1549"/>
      <c r="NS3" s="1542"/>
      <c r="NT3" s="450" t="s">
        <v>1975</v>
      </c>
      <c r="NU3" s="450" t="s">
        <v>1976</v>
      </c>
      <c r="NV3" s="450" t="s">
        <v>1977</v>
      </c>
      <c r="NW3" s="450" t="s">
        <v>1978</v>
      </c>
      <c r="NX3" s="450" t="s">
        <v>1979</v>
      </c>
    </row>
    <row r="4" spans="1:391" s="403" customFormat="1" ht="55.5" customHeight="1">
      <c r="A4" s="450" t="s">
        <v>66</v>
      </c>
      <c r="B4" s="450" t="s">
        <v>11</v>
      </c>
      <c r="C4" s="450" t="s">
        <v>1980</v>
      </c>
      <c r="D4" s="450" t="s">
        <v>1965</v>
      </c>
      <c r="E4" s="402" t="s">
        <v>1981</v>
      </c>
      <c r="F4" s="402" t="s">
        <v>1982</v>
      </c>
      <c r="G4" s="402" t="s">
        <v>1983</v>
      </c>
      <c r="H4" s="402" t="s">
        <v>1984</v>
      </c>
      <c r="I4" s="450" t="s">
        <v>1985</v>
      </c>
      <c r="J4" s="450" t="s">
        <v>1986</v>
      </c>
      <c r="K4" s="450" t="s">
        <v>12</v>
      </c>
      <c r="L4" s="450" t="s">
        <v>1987</v>
      </c>
      <c r="M4" s="450" t="s">
        <v>20</v>
      </c>
      <c r="N4" s="450" t="s">
        <v>1988</v>
      </c>
      <c r="O4" s="1541" t="s">
        <v>1989</v>
      </c>
      <c r="P4" s="1542"/>
      <c r="Q4" s="1543" t="s">
        <v>32</v>
      </c>
      <c r="R4" s="1543" t="s">
        <v>34</v>
      </c>
      <c r="S4" s="450" t="s">
        <v>38</v>
      </c>
      <c r="T4" s="450" t="s">
        <v>41</v>
      </c>
      <c r="U4" s="450" t="s">
        <v>45</v>
      </c>
      <c r="V4" s="450" t="s">
        <v>1990</v>
      </c>
      <c r="W4" s="450" t="s">
        <v>51</v>
      </c>
      <c r="X4" s="450" t="s">
        <v>1990</v>
      </c>
      <c r="Y4" s="450" t="s">
        <v>57</v>
      </c>
      <c r="Z4" s="450" t="s">
        <v>1990</v>
      </c>
      <c r="AA4" s="450" t="s">
        <v>62</v>
      </c>
      <c r="AB4" s="450" t="s">
        <v>66</v>
      </c>
      <c r="AC4" s="450" t="s">
        <v>1990</v>
      </c>
      <c r="AD4" s="450" t="s">
        <v>73</v>
      </c>
      <c r="AE4" s="450" t="s">
        <v>76</v>
      </c>
      <c r="AF4" s="450" t="s">
        <v>1990</v>
      </c>
      <c r="AG4" s="450" t="s">
        <v>82</v>
      </c>
      <c r="AH4" s="450" t="s">
        <v>85</v>
      </c>
      <c r="AI4" s="1543" t="s">
        <v>89</v>
      </c>
      <c r="AJ4" s="1543" t="s">
        <v>2427</v>
      </c>
      <c r="AK4" s="1543" t="s">
        <v>95</v>
      </c>
      <c r="AL4" s="450" t="s">
        <v>99</v>
      </c>
      <c r="AM4" s="450" t="s">
        <v>101</v>
      </c>
      <c r="AN4" s="450" t="s">
        <v>45</v>
      </c>
      <c r="AO4" s="450" t="s">
        <v>1990</v>
      </c>
      <c r="AP4" s="450" t="s">
        <v>51</v>
      </c>
      <c r="AQ4" s="450" t="s">
        <v>1990</v>
      </c>
      <c r="AR4" s="450" t="s">
        <v>1991</v>
      </c>
      <c r="AS4" s="450" t="s">
        <v>1990</v>
      </c>
      <c r="AT4" s="450" t="s">
        <v>1992</v>
      </c>
      <c r="AU4" s="450" t="s">
        <v>66</v>
      </c>
      <c r="AV4" s="450" t="s">
        <v>1993</v>
      </c>
      <c r="AW4" s="450" t="s">
        <v>1990</v>
      </c>
      <c r="AX4" s="450" t="s">
        <v>73</v>
      </c>
      <c r="AY4" s="450" t="s">
        <v>76</v>
      </c>
      <c r="AZ4" s="450" t="s">
        <v>1990</v>
      </c>
      <c r="BA4" s="450" t="s">
        <v>82</v>
      </c>
      <c r="BB4" s="450" t="s">
        <v>85</v>
      </c>
      <c r="BC4" s="450"/>
      <c r="BD4" s="450" t="s">
        <v>1966</v>
      </c>
      <c r="BE4" s="450" t="s">
        <v>132</v>
      </c>
      <c r="BF4" s="450" t="s">
        <v>136</v>
      </c>
      <c r="BG4" s="450" t="s">
        <v>141</v>
      </c>
      <c r="BH4" s="450" t="s">
        <v>76</v>
      </c>
      <c r="BI4" s="450" t="s">
        <v>1990</v>
      </c>
      <c r="BJ4" s="450" t="s">
        <v>147</v>
      </c>
      <c r="BK4" s="450" t="s">
        <v>150</v>
      </c>
      <c r="BL4" s="450" t="s">
        <v>1966</v>
      </c>
      <c r="BM4" s="450">
        <v>14001</v>
      </c>
      <c r="BN4" s="450">
        <v>14002</v>
      </c>
      <c r="BO4" s="450">
        <v>9000</v>
      </c>
      <c r="BP4" s="450">
        <v>9001</v>
      </c>
      <c r="BQ4" s="450">
        <v>9002</v>
      </c>
      <c r="BR4" s="450">
        <v>9003</v>
      </c>
      <c r="BS4" s="450">
        <v>9004</v>
      </c>
      <c r="BT4" s="1545" t="s">
        <v>167</v>
      </c>
      <c r="BU4" s="1545"/>
      <c r="BV4" s="1545" t="s">
        <v>171</v>
      </c>
      <c r="BW4" s="1545"/>
      <c r="BX4" s="1545" t="s">
        <v>174</v>
      </c>
      <c r="BY4" s="1545"/>
      <c r="BZ4" s="1545" t="s">
        <v>177</v>
      </c>
      <c r="CA4" s="1545"/>
      <c r="CB4" s="1545" t="s">
        <v>180</v>
      </c>
      <c r="CC4" s="1545"/>
      <c r="CD4" s="1552" t="s">
        <v>183</v>
      </c>
      <c r="CE4" s="1552"/>
      <c r="CF4" s="1545" t="s">
        <v>186</v>
      </c>
      <c r="CG4" s="1545"/>
      <c r="CH4" s="1545" t="s">
        <v>189</v>
      </c>
      <c r="CI4" s="1545"/>
      <c r="CJ4" s="1545" t="s">
        <v>192</v>
      </c>
      <c r="CK4" s="1545"/>
      <c r="CL4" s="1545"/>
      <c r="CM4" s="1545"/>
      <c r="CN4" s="1544"/>
      <c r="CO4" s="450" t="s">
        <v>1994</v>
      </c>
      <c r="CP4" s="450" t="s">
        <v>1995</v>
      </c>
      <c r="CQ4" s="450" t="s">
        <v>1996</v>
      </c>
      <c r="CR4" s="450" t="s">
        <v>1997</v>
      </c>
      <c r="CS4" s="450" t="s">
        <v>1998</v>
      </c>
      <c r="CT4" s="450" t="s">
        <v>1999</v>
      </c>
      <c r="CU4" s="450" t="s">
        <v>2000</v>
      </c>
      <c r="CV4" s="450" t="s">
        <v>1997</v>
      </c>
      <c r="CW4" s="450" t="s">
        <v>2001</v>
      </c>
      <c r="CX4" s="450" t="s">
        <v>2002</v>
      </c>
      <c r="CY4" s="450" t="s">
        <v>2003</v>
      </c>
      <c r="CZ4" s="450" t="s">
        <v>1997</v>
      </c>
      <c r="DA4" s="450" t="s">
        <v>231</v>
      </c>
      <c r="DB4" s="450" t="s">
        <v>2004</v>
      </c>
      <c r="DC4" s="450" t="s">
        <v>236</v>
      </c>
      <c r="DD4" s="450" t="s">
        <v>239</v>
      </c>
      <c r="DE4" s="450"/>
      <c r="DF4" s="450"/>
      <c r="DG4" s="450"/>
      <c r="DH4" s="450"/>
      <c r="DI4" s="450" t="s">
        <v>252</v>
      </c>
      <c r="DJ4" s="450" t="s">
        <v>254</v>
      </c>
      <c r="DK4" s="450" t="s">
        <v>256</v>
      </c>
      <c r="DL4" s="450" t="s">
        <v>258</v>
      </c>
      <c r="DM4" s="1544"/>
      <c r="DN4" s="478" t="s">
        <v>231</v>
      </c>
      <c r="DO4" s="478" t="s">
        <v>2006</v>
      </c>
      <c r="DP4" s="478" t="s">
        <v>2227</v>
      </c>
      <c r="DQ4" s="478" t="s">
        <v>2226</v>
      </c>
      <c r="DR4" s="478" t="s">
        <v>2007</v>
      </c>
      <c r="DS4" s="478" t="s">
        <v>2227</v>
      </c>
      <c r="DT4" s="478" t="s">
        <v>2008</v>
      </c>
      <c r="DU4" s="478" t="s">
        <v>231</v>
      </c>
      <c r="DV4" s="478" t="s">
        <v>2006</v>
      </c>
      <c r="DW4" s="478" t="s">
        <v>2227</v>
      </c>
      <c r="DX4" s="478" t="s">
        <v>2226</v>
      </c>
      <c r="DY4" s="478" t="s">
        <v>231</v>
      </c>
      <c r="DZ4" s="478" t="s">
        <v>2006</v>
      </c>
      <c r="EA4" s="478" t="s">
        <v>2227</v>
      </c>
      <c r="EB4" s="478" t="s">
        <v>2226</v>
      </c>
      <c r="EC4" s="478" t="s">
        <v>231</v>
      </c>
      <c r="ED4" s="478" t="s">
        <v>2006</v>
      </c>
      <c r="EE4" s="478" t="s">
        <v>2227</v>
      </c>
      <c r="EF4" s="478" t="s">
        <v>2226</v>
      </c>
      <c r="EG4" s="478" t="s">
        <v>231</v>
      </c>
      <c r="EH4" s="478" t="s">
        <v>2006</v>
      </c>
      <c r="EI4" s="478" t="s">
        <v>2227</v>
      </c>
      <c r="EJ4" s="478" t="s">
        <v>2226</v>
      </c>
      <c r="EK4" s="478" t="s">
        <v>2006</v>
      </c>
      <c r="EL4" s="478" t="s">
        <v>2227</v>
      </c>
      <c r="EM4" s="478" t="s">
        <v>2226</v>
      </c>
      <c r="EN4" s="478" t="s">
        <v>231</v>
      </c>
      <c r="EO4" s="478" t="s">
        <v>2006</v>
      </c>
      <c r="EP4" s="478" t="s">
        <v>2227</v>
      </c>
      <c r="EQ4" s="478" t="s">
        <v>2226</v>
      </c>
      <c r="ER4" s="478" t="s">
        <v>231</v>
      </c>
      <c r="ES4" s="478" t="s">
        <v>2006</v>
      </c>
      <c r="ET4" s="478" t="s">
        <v>2227</v>
      </c>
      <c r="EU4" s="478" t="s">
        <v>2226</v>
      </c>
      <c r="EV4" s="478" t="s">
        <v>231</v>
      </c>
      <c r="EW4" s="478" t="s">
        <v>2006</v>
      </c>
      <c r="EX4" s="478" t="s">
        <v>2227</v>
      </c>
      <c r="EY4" s="478" t="s">
        <v>2226</v>
      </c>
      <c r="EZ4" s="478" t="s">
        <v>231</v>
      </c>
      <c r="FA4" s="478" t="s">
        <v>2006</v>
      </c>
      <c r="FB4" s="478" t="s">
        <v>2227</v>
      </c>
      <c r="FC4" s="478" t="s">
        <v>2226</v>
      </c>
      <c r="FD4" s="478" t="s">
        <v>231</v>
      </c>
      <c r="FE4" s="478" t="s">
        <v>2006</v>
      </c>
      <c r="FF4" s="478" t="s">
        <v>2227</v>
      </c>
      <c r="FG4" s="478" t="s">
        <v>2226</v>
      </c>
      <c r="FH4" s="478" t="s">
        <v>231</v>
      </c>
      <c r="FI4" s="478" t="s">
        <v>2006</v>
      </c>
      <c r="FJ4" s="478" t="s">
        <v>2227</v>
      </c>
      <c r="FK4" s="478" t="s">
        <v>2226</v>
      </c>
      <c r="FL4" s="478" t="s">
        <v>2006</v>
      </c>
      <c r="FM4" s="478" t="s">
        <v>2227</v>
      </c>
      <c r="FN4" s="478" t="s">
        <v>2226</v>
      </c>
      <c r="FO4" s="478" t="s">
        <v>231</v>
      </c>
      <c r="FP4" s="478" t="s">
        <v>2006</v>
      </c>
      <c r="FQ4" s="478" t="s">
        <v>2227</v>
      </c>
      <c r="FR4" s="478" t="s">
        <v>2226</v>
      </c>
      <c r="FS4" s="478" t="s">
        <v>231</v>
      </c>
      <c r="FT4" s="478" t="s">
        <v>2006</v>
      </c>
      <c r="FU4" s="478" t="s">
        <v>2227</v>
      </c>
      <c r="FV4" s="478" t="s">
        <v>2226</v>
      </c>
      <c r="FW4" s="478" t="s">
        <v>231</v>
      </c>
      <c r="FX4" s="478" t="s">
        <v>2006</v>
      </c>
      <c r="FY4" s="478" t="s">
        <v>2227</v>
      </c>
      <c r="FZ4" s="478" t="s">
        <v>2226</v>
      </c>
      <c r="GA4" s="478" t="s">
        <v>231</v>
      </c>
      <c r="GB4" s="478" t="s">
        <v>2006</v>
      </c>
      <c r="GC4" s="478" t="s">
        <v>2227</v>
      </c>
      <c r="GD4" s="478" t="s">
        <v>2226</v>
      </c>
      <c r="GE4" s="478" t="s">
        <v>231</v>
      </c>
      <c r="GF4" s="478" t="s">
        <v>2006</v>
      </c>
      <c r="GG4" s="478" t="s">
        <v>2227</v>
      </c>
      <c r="GH4" s="478" t="s">
        <v>2226</v>
      </c>
      <c r="GI4" s="478" t="s">
        <v>231</v>
      </c>
      <c r="GJ4" s="478" t="s">
        <v>2006</v>
      </c>
      <c r="GK4" s="478" t="s">
        <v>2227</v>
      </c>
      <c r="GL4" s="478" t="s">
        <v>2226</v>
      </c>
      <c r="GM4" s="478" t="s">
        <v>231</v>
      </c>
      <c r="GN4" s="478" t="s">
        <v>2006</v>
      </c>
      <c r="GO4" s="478" t="s">
        <v>2227</v>
      </c>
      <c r="GP4" s="478" t="s">
        <v>2226</v>
      </c>
      <c r="GQ4" s="478" t="s">
        <v>231</v>
      </c>
      <c r="GR4" s="478" t="s">
        <v>2006</v>
      </c>
      <c r="GS4" s="478" t="s">
        <v>2227</v>
      </c>
      <c r="GT4" s="478" t="s">
        <v>2226</v>
      </c>
      <c r="GU4" s="478" t="s">
        <v>231</v>
      </c>
      <c r="GV4" s="478" t="s">
        <v>2006</v>
      </c>
      <c r="GW4" s="478" t="s">
        <v>2227</v>
      </c>
      <c r="GX4" s="478" t="s">
        <v>2226</v>
      </c>
      <c r="GY4" s="478" t="s">
        <v>231</v>
      </c>
      <c r="GZ4" s="478" t="s">
        <v>2006</v>
      </c>
      <c r="HA4" s="478" t="s">
        <v>2227</v>
      </c>
      <c r="HB4" s="478" t="s">
        <v>2226</v>
      </c>
      <c r="HC4" s="478" t="s">
        <v>231</v>
      </c>
      <c r="HD4" s="478" t="s">
        <v>2006</v>
      </c>
      <c r="HE4" s="478" t="s">
        <v>2227</v>
      </c>
      <c r="HF4" s="478" t="s">
        <v>2226</v>
      </c>
      <c r="HG4" s="478" t="s">
        <v>231</v>
      </c>
      <c r="HH4" s="478" t="s">
        <v>2006</v>
      </c>
      <c r="HI4" s="478" t="s">
        <v>2227</v>
      </c>
      <c r="HJ4" s="478" t="s">
        <v>2226</v>
      </c>
      <c r="HK4" s="478" t="s">
        <v>231</v>
      </c>
      <c r="HL4" s="478" t="s">
        <v>2006</v>
      </c>
      <c r="HM4" s="478" t="s">
        <v>2227</v>
      </c>
      <c r="HN4" s="478" t="s">
        <v>2226</v>
      </c>
      <c r="HO4" s="478" t="s">
        <v>231</v>
      </c>
      <c r="HP4" s="478" t="s">
        <v>2006</v>
      </c>
      <c r="HQ4" s="478" t="s">
        <v>2227</v>
      </c>
      <c r="HR4" s="478" t="s">
        <v>2226</v>
      </c>
      <c r="HS4" s="478" t="s">
        <v>231</v>
      </c>
      <c r="HT4" s="478" t="s">
        <v>2006</v>
      </c>
      <c r="HU4" s="478" t="s">
        <v>2227</v>
      </c>
      <c r="HV4" s="478" t="s">
        <v>2226</v>
      </c>
      <c r="HW4" s="478" t="s">
        <v>231</v>
      </c>
      <c r="HX4" s="478" t="s">
        <v>2006</v>
      </c>
      <c r="HY4" s="478" t="s">
        <v>2227</v>
      </c>
      <c r="HZ4" s="478" t="s">
        <v>2226</v>
      </c>
      <c r="IA4" s="478" t="s">
        <v>231</v>
      </c>
      <c r="IB4" s="478" t="s">
        <v>2006</v>
      </c>
      <c r="IC4" s="478" t="s">
        <v>2227</v>
      </c>
      <c r="ID4" s="478" t="s">
        <v>2226</v>
      </c>
      <c r="IE4" s="478" t="s">
        <v>231</v>
      </c>
      <c r="IF4" s="478" t="s">
        <v>2006</v>
      </c>
      <c r="IG4" s="478" t="s">
        <v>2227</v>
      </c>
      <c r="IH4" s="478" t="s">
        <v>2226</v>
      </c>
      <c r="II4" s="478" t="s">
        <v>231</v>
      </c>
      <c r="IJ4" s="478" t="s">
        <v>2006</v>
      </c>
      <c r="IK4" s="478" t="s">
        <v>2227</v>
      </c>
      <c r="IL4" s="478" t="s">
        <v>2226</v>
      </c>
      <c r="IM4" s="1543" t="s">
        <v>2005</v>
      </c>
      <c r="IN4" s="450" t="s">
        <v>231</v>
      </c>
      <c r="IO4" s="450" t="s">
        <v>2006</v>
      </c>
      <c r="IP4" s="450" t="s">
        <v>1997</v>
      </c>
      <c r="IQ4" s="450" t="s">
        <v>2007</v>
      </c>
      <c r="IR4" s="450" t="s">
        <v>2008</v>
      </c>
      <c r="IS4" s="1545" t="s">
        <v>261</v>
      </c>
      <c r="IT4" s="1545"/>
      <c r="IU4" s="1545" t="s">
        <v>265</v>
      </c>
      <c r="IV4" s="1545"/>
      <c r="IW4" s="1545" t="s">
        <v>268</v>
      </c>
      <c r="IX4" s="1545"/>
      <c r="IY4" s="1545" t="s">
        <v>271</v>
      </c>
      <c r="IZ4" s="1545"/>
      <c r="JA4" s="1545" t="s">
        <v>274</v>
      </c>
      <c r="JB4" s="1545"/>
      <c r="JC4" s="1545" t="s">
        <v>277</v>
      </c>
      <c r="JD4" s="1545"/>
      <c r="JE4" s="1545" t="s">
        <v>280</v>
      </c>
      <c r="JF4" s="1545"/>
      <c r="JG4" s="1545" t="s">
        <v>283</v>
      </c>
      <c r="JH4" s="1545"/>
      <c r="JI4" s="1545" t="s">
        <v>286</v>
      </c>
      <c r="JJ4" s="1545"/>
      <c r="JK4" s="1554"/>
      <c r="JL4" s="450" t="s">
        <v>241</v>
      </c>
      <c r="JM4" s="450" t="s">
        <v>88</v>
      </c>
      <c r="JN4" s="450" t="s">
        <v>292</v>
      </c>
      <c r="JO4" s="450" t="s">
        <v>294</v>
      </c>
      <c r="JP4" s="1545" t="s">
        <v>342</v>
      </c>
      <c r="JQ4" s="1545"/>
      <c r="JR4" s="1545"/>
      <c r="JS4" s="450" t="s">
        <v>303</v>
      </c>
      <c r="JT4" s="450" t="s">
        <v>305</v>
      </c>
      <c r="JU4" s="450" t="s">
        <v>307</v>
      </c>
      <c r="JV4" s="450" t="s">
        <v>309</v>
      </c>
      <c r="JW4" s="450" t="s">
        <v>311</v>
      </c>
      <c r="JX4" s="450" t="s">
        <v>313</v>
      </c>
      <c r="JY4" s="1541" t="s">
        <v>315</v>
      </c>
      <c r="JZ4" s="1542"/>
      <c r="KA4" s="450" t="s">
        <v>319</v>
      </c>
      <c r="KB4" s="450" t="s">
        <v>322</v>
      </c>
      <c r="KC4" s="450" t="s">
        <v>324</v>
      </c>
      <c r="KD4" s="450" t="s">
        <v>326</v>
      </c>
      <c r="KE4" s="450" t="s">
        <v>328</v>
      </c>
      <c r="KF4" s="450" t="s">
        <v>330</v>
      </c>
      <c r="KG4" s="450" t="s">
        <v>332</v>
      </c>
      <c r="KH4" s="1541" t="s">
        <v>2009</v>
      </c>
      <c r="KI4" s="1542"/>
      <c r="KJ4" s="1541" t="s">
        <v>2010</v>
      </c>
      <c r="KK4" s="1542"/>
      <c r="KL4" s="1541" t="s">
        <v>2011</v>
      </c>
      <c r="KM4" s="1542"/>
      <c r="KN4" s="1556"/>
      <c r="KO4" s="450" t="s">
        <v>345</v>
      </c>
      <c r="KP4" s="450" t="s">
        <v>348</v>
      </c>
      <c r="KQ4" s="450" t="s">
        <v>300</v>
      </c>
      <c r="KR4" s="450" t="s">
        <v>353</v>
      </c>
      <c r="KS4" s="450" t="s">
        <v>356</v>
      </c>
      <c r="KT4" s="450" t="s">
        <v>358</v>
      </c>
      <c r="KU4" s="485" t="s">
        <v>364</v>
      </c>
      <c r="KV4" s="485" t="s">
        <v>367</v>
      </c>
      <c r="KW4" s="485" t="s">
        <v>2115</v>
      </c>
      <c r="KX4" s="485" t="s">
        <v>2198</v>
      </c>
      <c r="KY4" s="450" t="s">
        <v>2012</v>
      </c>
      <c r="KZ4" s="450" t="s">
        <v>202</v>
      </c>
      <c r="LA4" s="450" t="s">
        <v>214</v>
      </c>
      <c r="LB4" s="450" t="s">
        <v>222</v>
      </c>
      <c r="LC4" s="450" t="s">
        <v>2013</v>
      </c>
      <c r="LD4" s="1545" t="s">
        <v>523</v>
      </c>
      <c r="LE4" s="1545"/>
      <c r="LF4" s="1545"/>
      <c r="LG4" s="1545" t="s">
        <v>2014</v>
      </c>
      <c r="LH4" s="1545"/>
      <c r="LI4" s="1545"/>
      <c r="LJ4" s="1545"/>
      <c r="LK4" s="1545"/>
      <c r="LL4" s="1545"/>
      <c r="LM4" s="1545"/>
      <c r="LN4" s="1545"/>
      <c r="LO4" s="1545"/>
      <c r="LP4" s="1545"/>
      <c r="LQ4" s="1545"/>
      <c r="LR4" s="1545"/>
      <c r="LS4" s="1545"/>
      <c r="LT4" s="1545"/>
      <c r="LU4" s="1545"/>
      <c r="LV4" s="1545" t="s">
        <v>2015</v>
      </c>
      <c r="LW4" s="1545"/>
      <c r="LX4" s="1545"/>
      <c r="LY4" s="1545"/>
      <c r="LZ4" s="1545"/>
      <c r="MA4" s="1545"/>
      <c r="MB4" s="1545"/>
      <c r="MC4" s="1545"/>
      <c r="MD4" s="1545"/>
      <c r="ME4" s="1545"/>
      <c r="MF4" s="1545"/>
      <c r="MG4" s="1545"/>
      <c r="MH4" s="1545"/>
      <c r="MI4" s="1545"/>
      <c r="MJ4" s="1545"/>
      <c r="MK4" s="1545"/>
      <c r="ML4" s="1545"/>
      <c r="MM4" s="1545"/>
      <c r="MN4" s="1545"/>
      <c r="MO4" s="1545"/>
      <c r="MP4" s="1545"/>
      <c r="MQ4" s="1545"/>
      <c r="MR4" s="1545"/>
      <c r="MS4" s="1545"/>
      <c r="MT4" s="1545"/>
      <c r="MU4" s="1545"/>
      <c r="MV4" s="1545"/>
      <c r="MW4" s="1545"/>
      <c r="MX4" s="1545"/>
      <c r="MY4" s="1545"/>
      <c r="MZ4" s="1545" t="s">
        <v>526</v>
      </c>
      <c r="NA4" s="1545" t="s">
        <v>2016</v>
      </c>
      <c r="NB4" s="1545"/>
      <c r="NC4" s="1545"/>
      <c r="ND4" s="1545"/>
      <c r="NE4" s="1545"/>
      <c r="NF4" s="1545"/>
      <c r="NG4" s="1545"/>
      <c r="NH4" s="1545"/>
      <c r="NI4" s="1545"/>
      <c r="NJ4" s="1541" t="s">
        <v>2017</v>
      </c>
      <c r="NK4" s="1549"/>
      <c r="NL4" s="1549"/>
      <c r="NM4" s="1549"/>
      <c r="NN4" s="1542"/>
      <c r="NO4" s="1541" t="s">
        <v>2018</v>
      </c>
      <c r="NP4" s="1549"/>
      <c r="NQ4" s="1549"/>
      <c r="NR4" s="1549"/>
      <c r="NS4" s="1542"/>
      <c r="NT4" s="450"/>
      <c r="NU4" s="450"/>
      <c r="NV4" s="450"/>
      <c r="NW4" s="450"/>
      <c r="NX4" s="450"/>
    </row>
    <row r="5" spans="1:391" s="403" customFormat="1" ht="126.75" customHeight="1">
      <c r="A5" s="451" t="s">
        <v>114</v>
      </c>
      <c r="B5" s="404" t="str">
        <f>K6</f>
        <v>　</v>
      </c>
      <c r="C5" s="404" t="str">
        <f>L6</f>
        <v>　</v>
      </c>
      <c r="D5" s="404" t="str">
        <f>N6</f>
        <v>　</v>
      </c>
      <c r="E5" s="404">
        <f>'01入力票（その１）'!C18</f>
        <v>0</v>
      </c>
      <c r="F5" s="404">
        <f>'01入力票（その１）'!D18</f>
        <v>0</v>
      </c>
      <c r="G5" s="404">
        <f>'01入力票（その１）'!E18</f>
        <v>0</v>
      </c>
      <c r="H5" s="404">
        <f>'01入力票（その１）'!F18</f>
        <v>0</v>
      </c>
      <c r="I5" s="404">
        <f>'01入力票（その１）'!G18</f>
        <v>0</v>
      </c>
      <c r="J5" s="404">
        <f>'01入力票（その１）'!H18</f>
        <v>0</v>
      </c>
      <c r="K5" s="451" t="s">
        <v>2019</v>
      </c>
      <c r="L5" s="451" t="s">
        <v>2019</v>
      </c>
      <c r="M5" s="451" t="s">
        <v>2020</v>
      </c>
      <c r="N5" s="451" t="s">
        <v>2019</v>
      </c>
      <c r="O5" s="451" t="s">
        <v>27</v>
      </c>
      <c r="P5" s="451" t="s">
        <v>29</v>
      </c>
      <c r="Q5" s="1544"/>
      <c r="R5" s="1544"/>
      <c r="S5" s="451" t="s">
        <v>39</v>
      </c>
      <c r="T5" s="451" t="s">
        <v>42</v>
      </c>
      <c r="U5" s="451" t="s">
        <v>2021</v>
      </c>
      <c r="V5" s="451" t="s">
        <v>49</v>
      </c>
      <c r="W5" s="451" t="s">
        <v>2022</v>
      </c>
      <c r="X5" s="451" t="s">
        <v>55</v>
      </c>
      <c r="Y5" s="451" t="s">
        <v>2023</v>
      </c>
      <c r="Z5" s="451" t="s">
        <v>55</v>
      </c>
      <c r="AA5" s="451" t="s">
        <v>63</v>
      </c>
      <c r="AB5" s="451" t="s">
        <v>67</v>
      </c>
      <c r="AC5" s="451" t="s">
        <v>70</v>
      </c>
      <c r="AD5" s="451" t="s">
        <v>74</v>
      </c>
      <c r="AE5" s="451" t="s">
        <v>77</v>
      </c>
      <c r="AF5" s="451" t="s">
        <v>55</v>
      </c>
      <c r="AG5" s="451" t="s">
        <v>2024</v>
      </c>
      <c r="AH5" s="451" t="s">
        <v>2025</v>
      </c>
      <c r="AI5" s="1544"/>
      <c r="AJ5" s="1544"/>
      <c r="AK5" s="1544"/>
      <c r="AL5" s="451" t="s">
        <v>39</v>
      </c>
      <c r="AM5" s="451" t="s">
        <v>102</v>
      </c>
      <c r="AN5" s="451" t="s">
        <v>2021</v>
      </c>
      <c r="AO5" s="451" t="s">
        <v>49</v>
      </c>
      <c r="AP5" s="451" t="s">
        <v>106</v>
      </c>
      <c r="AQ5" s="451" t="s">
        <v>55</v>
      </c>
      <c r="AR5" s="451" t="s">
        <v>2026</v>
      </c>
      <c r="AS5" s="451" t="s">
        <v>55</v>
      </c>
      <c r="AT5" s="451" t="s">
        <v>63</v>
      </c>
      <c r="AU5" s="451" t="s">
        <v>114</v>
      </c>
      <c r="AV5" s="451" t="s">
        <v>116</v>
      </c>
      <c r="AW5" s="451" t="s">
        <v>55</v>
      </c>
      <c r="AX5" s="451" t="s">
        <v>120</v>
      </c>
      <c r="AY5" s="451" t="s">
        <v>122</v>
      </c>
      <c r="AZ5" s="451" t="s">
        <v>55</v>
      </c>
      <c r="BA5" s="451" t="s">
        <v>2027</v>
      </c>
      <c r="BB5" s="451" t="s">
        <v>2028</v>
      </c>
      <c r="BC5" s="451" t="s">
        <v>2428</v>
      </c>
      <c r="BD5" s="451" t="s">
        <v>129</v>
      </c>
      <c r="BE5" s="451" t="s">
        <v>133</v>
      </c>
      <c r="BF5" s="451" t="s">
        <v>133</v>
      </c>
      <c r="BG5" s="451" t="s">
        <v>2029</v>
      </c>
      <c r="BH5" s="451" t="s">
        <v>144</v>
      </c>
      <c r="BI5" s="451" t="s">
        <v>55</v>
      </c>
      <c r="BJ5" s="451" t="s">
        <v>148</v>
      </c>
      <c r="BK5" s="451" t="s">
        <v>148</v>
      </c>
      <c r="BL5" s="451" t="s">
        <v>129</v>
      </c>
      <c r="BM5" s="451" t="s">
        <v>2030</v>
      </c>
      <c r="BN5" s="451" t="s">
        <v>2031</v>
      </c>
      <c r="BO5" s="451" t="s">
        <v>2031</v>
      </c>
      <c r="BP5" s="451" t="s">
        <v>2031</v>
      </c>
      <c r="BQ5" s="451" t="s">
        <v>2031</v>
      </c>
      <c r="BR5" s="451" t="s">
        <v>2031</v>
      </c>
      <c r="BS5" s="451" t="s">
        <v>2031</v>
      </c>
      <c r="BT5" s="460" t="s">
        <v>2502</v>
      </c>
      <c r="BU5" s="460" t="s">
        <v>169</v>
      </c>
      <c r="BV5" s="460" t="s">
        <v>2502</v>
      </c>
      <c r="BW5" s="460" t="s">
        <v>169</v>
      </c>
      <c r="BX5" s="460" t="s">
        <v>2502</v>
      </c>
      <c r="BY5" s="460" t="s">
        <v>169</v>
      </c>
      <c r="BZ5" s="460" t="s">
        <v>2502</v>
      </c>
      <c r="CA5" s="460" t="s">
        <v>169</v>
      </c>
      <c r="CB5" s="460" t="s">
        <v>2502</v>
      </c>
      <c r="CC5" s="460" t="s">
        <v>169</v>
      </c>
      <c r="CD5" s="460" t="s">
        <v>2502</v>
      </c>
      <c r="CE5" s="460" t="s">
        <v>169</v>
      </c>
      <c r="CF5" s="460" t="s">
        <v>2502</v>
      </c>
      <c r="CG5" s="460" t="s">
        <v>169</v>
      </c>
      <c r="CH5" s="460" t="s">
        <v>2502</v>
      </c>
      <c r="CI5" s="460" t="s">
        <v>169</v>
      </c>
      <c r="CJ5" s="460" t="s">
        <v>2502</v>
      </c>
      <c r="CK5" s="460" t="s">
        <v>169</v>
      </c>
      <c r="CL5" s="451" t="s">
        <v>196</v>
      </c>
      <c r="CM5" s="451" t="s">
        <v>196</v>
      </c>
      <c r="CN5" s="1544"/>
      <c r="CO5" s="451" t="s">
        <v>2400</v>
      </c>
      <c r="CP5" s="451" t="s">
        <v>2032</v>
      </c>
      <c r="CQ5" s="451" t="s">
        <v>209</v>
      </c>
      <c r="CR5" s="451" t="s">
        <v>2031</v>
      </c>
      <c r="CS5" s="451" t="s">
        <v>2400</v>
      </c>
      <c r="CT5" s="451" t="s">
        <v>2032</v>
      </c>
      <c r="CU5" s="451" t="s">
        <v>209</v>
      </c>
      <c r="CV5" s="451" t="s">
        <v>2031</v>
      </c>
      <c r="CW5" s="451" t="s">
        <v>2400</v>
      </c>
      <c r="CX5" s="451" t="s">
        <v>2032</v>
      </c>
      <c r="CY5" s="451" t="s">
        <v>209</v>
      </c>
      <c r="CZ5" s="451" t="s">
        <v>2031</v>
      </c>
      <c r="DA5" s="451" t="s">
        <v>2033</v>
      </c>
      <c r="DB5" s="451" t="s">
        <v>234</v>
      </c>
      <c r="DC5" s="451" t="s">
        <v>2491</v>
      </c>
      <c r="DD5" s="451" t="s">
        <v>2493</v>
      </c>
      <c r="DE5" s="451" t="s">
        <v>2034</v>
      </c>
      <c r="DF5" s="451" t="s">
        <v>89</v>
      </c>
      <c r="DG5" s="451" t="s">
        <v>247</v>
      </c>
      <c r="DH5" s="451" t="s">
        <v>250</v>
      </c>
      <c r="DI5" s="451" t="s">
        <v>2035</v>
      </c>
      <c r="DJ5" s="451"/>
      <c r="DK5" s="451"/>
      <c r="DL5" s="451"/>
      <c r="DM5" s="1544"/>
      <c r="DN5" s="459" t="s">
        <v>2032</v>
      </c>
      <c r="DO5" s="479" t="s">
        <v>209</v>
      </c>
      <c r="DP5" s="479" t="s">
        <v>2228</v>
      </c>
      <c r="DQ5" s="479" t="s">
        <v>209</v>
      </c>
      <c r="DR5" s="479" t="s">
        <v>209</v>
      </c>
      <c r="DS5" s="479" t="s">
        <v>2228</v>
      </c>
      <c r="DT5" s="479" t="s">
        <v>209</v>
      </c>
      <c r="DU5" s="459" t="s">
        <v>2032</v>
      </c>
      <c r="DV5" s="479" t="s">
        <v>209</v>
      </c>
      <c r="DW5" s="479" t="s">
        <v>2228</v>
      </c>
      <c r="DX5" s="479" t="s">
        <v>209</v>
      </c>
      <c r="DY5" s="459" t="s">
        <v>2032</v>
      </c>
      <c r="DZ5" s="479" t="s">
        <v>209</v>
      </c>
      <c r="EA5" s="479" t="s">
        <v>2228</v>
      </c>
      <c r="EB5" s="479" t="s">
        <v>209</v>
      </c>
      <c r="EC5" s="459" t="s">
        <v>2032</v>
      </c>
      <c r="ED5" s="479" t="s">
        <v>209</v>
      </c>
      <c r="EE5" s="479" t="s">
        <v>2228</v>
      </c>
      <c r="EF5" s="479" t="s">
        <v>209</v>
      </c>
      <c r="EG5" s="459" t="s">
        <v>2032</v>
      </c>
      <c r="EH5" s="479" t="s">
        <v>209</v>
      </c>
      <c r="EI5" s="479" t="s">
        <v>2228</v>
      </c>
      <c r="EJ5" s="479" t="s">
        <v>209</v>
      </c>
      <c r="EK5" s="479" t="s">
        <v>209</v>
      </c>
      <c r="EL5" s="479" t="s">
        <v>2228</v>
      </c>
      <c r="EM5" s="479" t="s">
        <v>209</v>
      </c>
      <c r="EN5" s="459" t="s">
        <v>2032</v>
      </c>
      <c r="EO5" s="479" t="s">
        <v>209</v>
      </c>
      <c r="EP5" s="479" t="s">
        <v>2228</v>
      </c>
      <c r="EQ5" s="479" t="s">
        <v>209</v>
      </c>
      <c r="ER5" s="459" t="s">
        <v>2032</v>
      </c>
      <c r="ES5" s="479" t="s">
        <v>209</v>
      </c>
      <c r="ET5" s="479" t="s">
        <v>2228</v>
      </c>
      <c r="EU5" s="479" t="s">
        <v>209</v>
      </c>
      <c r="EV5" s="459" t="s">
        <v>2032</v>
      </c>
      <c r="EW5" s="479" t="s">
        <v>209</v>
      </c>
      <c r="EX5" s="479" t="s">
        <v>2228</v>
      </c>
      <c r="EY5" s="479" t="s">
        <v>209</v>
      </c>
      <c r="EZ5" s="459" t="s">
        <v>2032</v>
      </c>
      <c r="FA5" s="479" t="s">
        <v>209</v>
      </c>
      <c r="FB5" s="479" t="s">
        <v>2228</v>
      </c>
      <c r="FC5" s="479" t="s">
        <v>209</v>
      </c>
      <c r="FD5" s="459" t="s">
        <v>2032</v>
      </c>
      <c r="FE5" s="479" t="s">
        <v>209</v>
      </c>
      <c r="FF5" s="479" t="s">
        <v>2228</v>
      </c>
      <c r="FG5" s="479" t="s">
        <v>209</v>
      </c>
      <c r="FH5" s="459" t="s">
        <v>2032</v>
      </c>
      <c r="FI5" s="479" t="s">
        <v>209</v>
      </c>
      <c r="FJ5" s="479" t="s">
        <v>2228</v>
      </c>
      <c r="FK5" s="479" t="s">
        <v>209</v>
      </c>
      <c r="FL5" s="479" t="s">
        <v>209</v>
      </c>
      <c r="FM5" s="479" t="s">
        <v>2228</v>
      </c>
      <c r="FN5" s="479" t="s">
        <v>209</v>
      </c>
      <c r="FO5" s="459" t="s">
        <v>2032</v>
      </c>
      <c r="FP5" s="479" t="s">
        <v>209</v>
      </c>
      <c r="FQ5" s="479" t="s">
        <v>2228</v>
      </c>
      <c r="FR5" s="479" t="s">
        <v>209</v>
      </c>
      <c r="FS5" s="459" t="s">
        <v>2032</v>
      </c>
      <c r="FT5" s="479" t="s">
        <v>209</v>
      </c>
      <c r="FU5" s="479" t="s">
        <v>2228</v>
      </c>
      <c r="FV5" s="479" t="s">
        <v>209</v>
      </c>
      <c r="FW5" s="459" t="s">
        <v>2032</v>
      </c>
      <c r="FX5" s="479" t="s">
        <v>209</v>
      </c>
      <c r="FY5" s="479" t="s">
        <v>2228</v>
      </c>
      <c r="FZ5" s="479" t="s">
        <v>209</v>
      </c>
      <c r="GA5" s="459" t="s">
        <v>2032</v>
      </c>
      <c r="GB5" s="479" t="s">
        <v>209</v>
      </c>
      <c r="GC5" s="479" t="s">
        <v>2228</v>
      </c>
      <c r="GD5" s="479" t="s">
        <v>209</v>
      </c>
      <c r="GE5" s="459" t="s">
        <v>2032</v>
      </c>
      <c r="GF5" s="479" t="s">
        <v>209</v>
      </c>
      <c r="GG5" s="479" t="s">
        <v>2228</v>
      </c>
      <c r="GH5" s="479" t="s">
        <v>209</v>
      </c>
      <c r="GI5" s="459" t="s">
        <v>2032</v>
      </c>
      <c r="GJ5" s="479" t="s">
        <v>209</v>
      </c>
      <c r="GK5" s="479" t="s">
        <v>2228</v>
      </c>
      <c r="GL5" s="479" t="s">
        <v>209</v>
      </c>
      <c r="GM5" s="459" t="s">
        <v>2032</v>
      </c>
      <c r="GN5" s="479" t="s">
        <v>209</v>
      </c>
      <c r="GO5" s="479" t="s">
        <v>2228</v>
      </c>
      <c r="GP5" s="479" t="s">
        <v>209</v>
      </c>
      <c r="GQ5" s="459" t="s">
        <v>2032</v>
      </c>
      <c r="GR5" s="479" t="s">
        <v>209</v>
      </c>
      <c r="GS5" s="479" t="s">
        <v>2228</v>
      </c>
      <c r="GT5" s="479" t="s">
        <v>209</v>
      </c>
      <c r="GU5" s="459" t="s">
        <v>2032</v>
      </c>
      <c r="GV5" s="479" t="s">
        <v>209</v>
      </c>
      <c r="GW5" s="479" t="s">
        <v>2228</v>
      </c>
      <c r="GX5" s="479" t="s">
        <v>209</v>
      </c>
      <c r="GY5" s="459" t="s">
        <v>2032</v>
      </c>
      <c r="GZ5" s="479" t="s">
        <v>209</v>
      </c>
      <c r="HA5" s="479" t="s">
        <v>2228</v>
      </c>
      <c r="HB5" s="479" t="s">
        <v>209</v>
      </c>
      <c r="HC5" s="459" t="s">
        <v>2032</v>
      </c>
      <c r="HD5" s="479" t="s">
        <v>209</v>
      </c>
      <c r="HE5" s="479" t="s">
        <v>2228</v>
      </c>
      <c r="HF5" s="479" t="s">
        <v>209</v>
      </c>
      <c r="HG5" s="459" t="s">
        <v>2032</v>
      </c>
      <c r="HH5" s="479" t="s">
        <v>209</v>
      </c>
      <c r="HI5" s="479" t="s">
        <v>2228</v>
      </c>
      <c r="HJ5" s="479" t="s">
        <v>209</v>
      </c>
      <c r="HK5" s="459" t="s">
        <v>2032</v>
      </c>
      <c r="HL5" s="479" t="s">
        <v>209</v>
      </c>
      <c r="HM5" s="479" t="s">
        <v>2228</v>
      </c>
      <c r="HN5" s="479" t="s">
        <v>209</v>
      </c>
      <c r="HO5" s="459" t="s">
        <v>2032</v>
      </c>
      <c r="HP5" s="479" t="s">
        <v>209</v>
      </c>
      <c r="HQ5" s="479" t="s">
        <v>2228</v>
      </c>
      <c r="HR5" s="479" t="s">
        <v>209</v>
      </c>
      <c r="HS5" s="459" t="s">
        <v>2032</v>
      </c>
      <c r="HT5" s="479" t="s">
        <v>209</v>
      </c>
      <c r="HU5" s="479" t="s">
        <v>2228</v>
      </c>
      <c r="HV5" s="479" t="s">
        <v>209</v>
      </c>
      <c r="HW5" s="459" t="s">
        <v>2032</v>
      </c>
      <c r="HX5" s="479" t="s">
        <v>209</v>
      </c>
      <c r="HY5" s="479" t="s">
        <v>2228</v>
      </c>
      <c r="HZ5" s="479" t="s">
        <v>209</v>
      </c>
      <c r="IA5" s="459" t="s">
        <v>2032</v>
      </c>
      <c r="IB5" s="479" t="s">
        <v>209</v>
      </c>
      <c r="IC5" s="479" t="s">
        <v>2228</v>
      </c>
      <c r="ID5" s="479" t="s">
        <v>209</v>
      </c>
      <c r="IE5" s="459" t="s">
        <v>2032</v>
      </c>
      <c r="IF5" s="479" t="s">
        <v>209</v>
      </c>
      <c r="IG5" s="479" t="s">
        <v>2228</v>
      </c>
      <c r="IH5" s="479" t="s">
        <v>209</v>
      </c>
      <c r="II5" s="459" t="s">
        <v>2032</v>
      </c>
      <c r="IJ5" s="479" t="s">
        <v>209</v>
      </c>
      <c r="IK5" s="479" t="s">
        <v>2228</v>
      </c>
      <c r="IL5" s="479" t="s">
        <v>209</v>
      </c>
      <c r="IM5" s="1544"/>
      <c r="IN5" s="451" t="s">
        <v>2032</v>
      </c>
      <c r="IO5" s="405" t="s">
        <v>209</v>
      </c>
      <c r="IP5" s="405" t="s">
        <v>209</v>
      </c>
      <c r="IQ5" s="405" t="s">
        <v>209</v>
      </c>
      <c r="IR5" s="405" t="s">
        <v>209</v>
      </c>
      <c r="IS5" s="451" t="s">
        <v>2036</v>
      </c>
      <c r="IT5" s="451" t="s">
        <v>2494</v>
      </c>
      <c r="IU5" s="451" t="s">
        <v>2036</v>
      </c>
      <c r="IV5" s="451" t="s">
        <v>2494</v>
      </c>
      <c r="IW5" s="451" t="s">
        <v>2036</v>
      </c>
      <c r="IX5" s="451" t="s">
        <v>2494</v>
      </c>
      <c r="IY5" s="451" t="s">
        <v>2036</v>
      </c>
      <c r="IZ5" s="451" t="s">
        <v>2494</v>
      </c>
      <c r="JA5" s="451" t="s">
        <v>2036</v>
      </c>
      <c r="JB5" s="451" t="s">
        <v>2494</v>
      </c>
      <c r="JC5" s="451" t="s">
        <v>2036</v>
      </c>
      <c r="JD5" s="451" t="s">
        <v>2494</v>
      </c>
      <c r="JE5" s="451" t="s">
        <v>2036</v>
      </c>
      <c r="JF5" s="451" t="s">
        <v>2494</v>
      </c>
      <c r="JG5" s="451" t="s">
        <v>2036</v>
      </c>
      <c r="JH5" s="451" t="s">
        <v>2494</v>
      </c>
      <c r="JI5" s="451" t="s">
        <v>2036</v>
      </c>
      <c r="JJ5" s="451" t="s">
        <v>2494</v>
      </c>
      <c r="JK5" s="451"/>
      <c r="JL5" s="451" t="s">
        <v>2034</v>
      </c>
      <c r="JM5" s="451" t="s">
        <v>89</v>
      </c>
      <c r="JN5" s="451" t="s">
        <v>2037</v>
      </c>
      <c r="JO5" s="451" t="s">
        <v>2038</v>
      </c>
      <c r="JP5" s="451" t="s">
        <v>296</v>
      </c>
      <c r="JQ5" s="451" t="s">
        <v>298</v>
      </c>
      <c r="JR5" s="451" t="s">
        <v>300</v>
      </c>
      <c r="JS5" s="451" t="s">
        <v>2039</v>
      </c>
      <c r="JT5" s="451" t="s">
        <v>2039</v>
      </c>
      <c r="JU5" s="451" t="s">
        <v>2039</v>
      </c>
      <c r="JV5" s="451" t="s">
        <v>2039</v>
      </c>
      <c r="JW5" s="451" t="s">
        <v>2039</v>
      </c>
      <c r="JX5" s="451" t="s">
        <v>2039</v>
      </c>
      <c r="JY5" s="451" t="s">
        <v>2040</v>
      </c>
      <c r="JZ5" s="451" t="s">
        <v>2039</v>
      </c>
      <c r="KA5" s="451" t="s">
        <v>320</v>
      </c>
      <c r="KB5" s="451" t="s">
        <v>320</v>
      </c>
      <c r="KC5" s="451" t="s">
        <v>320</v>
      </c>
      <c r="KD5" s="451" t="s">
        <v>320</v>
      </c>
      <c r="KE5" s="451" t="s">
        <v>320</v>
      </c>
      <c r="KF5" s="451" t="s">
        <v>320</v>
      </c>
      <c r="KG5" s="451" t="s">
        <v>320</v>
      </c>
      <c r="KH5" s="459" t="s">
        <v>2500</v>
      </c>
      <c r="KI5" s="459" t="s">
        <v>2499</v>
      </c>
      <c r="KJ5" s="459" t="s">
        <v>2501</v>
      </c>
      <c r="KK5" s="459" t="s">
        <v>2499</v>
      </c>
      <c r="KL5" s="459" t="s">
        <v>2501</v>
      </c>
      <c r="KM5" s="459" t="s">
        <v>2499</v>
      </c>
      <c r="KN5" s="451" t="s">
        <v>343</v>
      </c>
      <c r="KO5" s="451" t="s">
        <v>346</v>
      </c>
      <c r="KP5" s="451" t="s">
        <v>346</v>
      </c>
      <c r="KQ5" s="451" t="s">
        <v>350</v>
      </c>
      <c r="KR5" s="451" t="s">
        <v>354</v>
      </c>
      <c r="KS5" s="451" t="s">
        <v>354</v>
      </c>
      <c r="KT5" s="451" t="s">
        <v>359</v>
      </c>
      <c r="KU5" s="459" t="s">
        <v>2041</v>
      </c>
      <c r="KV5" s="459" t="s">
        <v>2041</v>
      </c>
      <c r="KW5" s="459" t="s">
        <v>2041</v>
      </c>
      <c r="KX5" s="459" t="s">
        <v>2385</v>
      </c>
      <c r="KY5" s="451" t="s">
        <v>2042</v>
      </c>
      <c r="KZ5" s="451"/>
      <c r="LA5" s="451"/>
      <c r="LB5" s="451"/>
      <c r="LC5" s="451"/>
      <c r="LD5" s="450" t="s">
        <v>894</v>
      </c>
      <c r="LE5" s="450" t="s">
        <v>2043</v>
      </c>
      <c r="LF5" s="450" t="s">
        <v>896</v>
      </c>
      <c r="LG5" s="450" t="s">
        <v>901</v>
      </c>
      <c r="LH5" s="450" t="s">
        <v>902</v>
      </c>
      <c r="LI5" s="450" t="s">
        <v>903</v>
      </c>
      <c r="LJ5" s="450" t="s">
        <v>904</v>
      </c>
      <c r="LK5" s="450" t="s">
        <v>906</v>
      </c>
      <c r="LL5" s="450" t="s">
        <v>498</v>
      </c>
      <c r="LM5" s="450" t="s">
        <v>907</v>
      </c>
      <c r="LN5" s="450" t="s">
        <v>908</v>
      </c>
      <c r="LO5" s="450" t="s">
        <v>909</v>
      </c>
      <c r="LP5" s="450" t="s">
        <v>2044</v>
      </c>
      <c r="LQ5" s="450" t="s">
        <v>2045</v>
      </c>
      <c r="LR5" s="450" t="s">
        <v>913</v>
      </c>
      <c r="LS5" s="450" t="s">
        <v>910</v>
      </c>
      <c r="LT5" s="450" t="s">
        <v>914</v>
      </c>
      <c r="LU5" s="450" t="s">
        <v>915</v>
      </c>
      <c r="LV5" s="450" t="s">
        <v>2046</v>
      </c>
      <c r="LW5" s="450" t="s">
        <v>942</v>
      </c>
      <c r="LX5" s="450" t="s">
        <v>945</v>
      </c>
      <c r="LY5" s="450" t="s">
        <v>946</v>
      </c>
      <c r="LZ5" s="450" t="s">
        <v>949</v>
      </c>
      <c r="MA5" s="450" t="s">
        <v>950</v>
      </c>
      <c r="MB5" s="450" t="s">
        <v>953</v>
      </c>
      <c r="MC5" s="450" t="s">
        <v>954</v>
      </c>
      <c r="MD5" s="450" t="s">
        <v>957</v>
      </c>
      <c r="ME5" s="450" t="s">
        <v>958</v>
      </c>
      <c r="MF5" s="450" t="s">
        <v>961</v>
      </c>
      <c r="MG5" s="450" t="s">
        <v>514</v>
      </c>
      <c r="MH5" s="450" t="s">
        <v>964</v>
      </c>
      <c r="MI5" s="450" t="s">
        <v>965</v>
      </c>
      <c r="MJ5" s="450" t="s">
        <v>968</v>
      </c>
      <c r="MK5" s="450" t="s">
        <v>969</v>
      </c>
      <c r="ML5" s="450" t="s">
        <v>970</v>
      </c>
      <c r="MM5" s="450" t="s">
        <v>2047</v>
      </c>
      <c r="MN5" s="450" t="s">
        <v>974</v>
      </c>
      <c r="MO5" s="450" t="s">
        <v>726</v>
      </c>
      <c r="MP5" s="450" t="s">
        <v>976</v>
      </c>
      <c r="MQ5" s="450" t="s">
        <v>977</v>
      </c>
      <c r="MR5" s="450" t="s">
        <v>978</v>
      </c>
      <c r="MS5" s="450" t="s">
        <v>979</v>
      </c>
      <c r="MT5" s="450" t="s">
        <v>980</v>
      </c>
      <c r="MU5" s="450" t="s">
        <v>981</v>
      </c>
      <c r="MV5" s="450" t="s">
        <v>982</v>
      </c>
      <c r="MW5" s="450" t="s">
        <v>983</v>
      </c>
      <c r="MX5" s="450" t="s">
        <v>984</v>
      </c>
      <c r="MY5" s="450" t="s">
        <v>985</v>
      </c>
      <c r="MZ5" s="1545"/>
      <c r="NA5" s="450" t="s">
        <v>2048</v>
      </c>
      <c r="NB5" s="450" t="s">
        <v>925</v>
      </c>
      <c r="NC5" s="450" t="s">
        <v>926</v>
      </c>
      <c r="ND5" s="450" t="s">
        <v>927</v>
      </c>
      <c r="NE5" s="450" t="s">
        <v>929</v>
      </c>
      <c r="NF5" s="450" t="s">
        <v>931</v>
      </c>
      <c r="NG5" s="450" t="s">
        <v>932</v>
      </c>
      <c r="NH5" s="450" t="s">
        <v>933</v>
      </c>
      <c r="NI5" s="450" t="s">
        <v>2049</v>
      </c>
      <c r="NJ5" s="450" t="s">
        <v>2050</v>
      </c>
      <c r="NK5" s="450" t="s">
        <v>2051</v>
      </c>
      <c r="NL5" s="450" t="s">
        <v>2052</v>
      </c>
      <c r="NM5" s="450" t="s">
        <v>890</v>
      </c>
      <c r="NN5" s="450" t="s">
        <v>371</v>
      </c>
      <c r="NO5" s="450" t="s">
        <v>2050</v>
      </c>
      <c r="NP5" s="450" t="s">
        <v>2051</v>
      </c>
      <c r="NQ5" s="450" t="s">
        <v>2052</v>
      </c>
      <c r="NR5" s="450" t="s">
        <v>890</v>
      </c>
      <c r="NS5" s="450" t="s">
        <v>371</v>
      </c>
      <c r="NT5" s="451"/>
      <c r="NU5" s="451"/>
      <c r="NV5" s="451"/>
      <c r="NW5" s="451"/>
      <c r="NX5" s="451"/>
    </row>
    <row r="6" spans="1:391" s="413" customFormat="1" ht="70.5" customHeight="1">
      <c r="A6" s="406" t="str">
        <f>'02入力票（その２）'!I21</f>
        <v/>
      </c>
      <c r="B6" s="406"/>
      <c r="C6" s="406"/>
      <c r="D6" s="406"/>
      <c r="E6" s="406" t="str">
        <f>'01入力票（その１）'!V6</f>
        <v>－－－－－－－－－－－－</v>
      </c>
      <c r="F6" s="406" t="str">
        <f>'01入力票（その１）'!V7</f>
        <v>塩－松－－－－－－</v>
      </c>
      <c r="G6" s="406" t="str">
        <f>'01入力票（その１）'!V8</f>
        <v>－－－－－－－－－</v>
      </c>
      <c r="H6" s="406" t="str">
        <f>'01入力票（その１）'!V9</f>
        <v>－－－－－－－－－－－－</v>
      </c>
      <c r="I6" s="406" t="str">
        <f>'01入力票（その１）'!V10</f>
        <v>－－－－－－－－－－－－</v>
      </c>
      <c r="J6" s="406" t="str">
        <f>'01入力票（その１）'!V11</f>
        <v>－－－－－－－－－－－－</v>
      </c>
      <c r="K6" s="406" t="str">
        <f>'02入力票（その２）'!I4</f>
        <v>　</v>
      </c>
      <c r="L6" s="406" t="str">
        <f>'02入力票（その２）'!I5</f>
        <v>　</v>
      </c>
      <c r="M6" s="406" t="str">
        <f>'02入力票（その２）'!I6</f>
        <v>　</v>
      </c>
      <c r="N6" s="406" t="str">
        <f>'02入力票（その２）'!I7</f>
        <v>　</v>
      </c>
      <c r="O6" s="406" t="str">
        <f>'02入力票（その２）'!I8</f>
        <v>　</v>
      </c>
      <c r="P6" s="406" t="str">
        <f>'02入力票（その２）'!I9</f>
        <v>　</v>
      </c>
      <c r="Q6" s="406" t="str">
        <f>'02入力票（その２）'!I10</f>
        <v>　</v>
      </c>
      <c r="R6" s="406" t="str">
        <f>'02入力票（その２）'!I11</f>
        <v>　</v>
      </c>
      <c r="S6" s="407" t="str">
        <f>'02入力票（その２）'!I12</f>
        <v/>
      </c>
      <c r="T6" s="406"/>
      <c r="U6" s="406" t="str">
        <f>'02入力票（その２）'!I14</f>
        <v>※　選択してください。</v>
      </c>
      <c r="V6" s="406" t="str">
        <f>'02入力票（その２）'!I15</f>
        <v>自動入力</v>
      </c>
      <c r="W6" s="406" t="str">
        <f>'02入力票（その２）'!I16</f>
        <v/>
      </c>
      <c r="X6" s="406" t="str">
        <f>'02入力票（その２）'!I17</f>
        <v/>
      </c>
      <c r="Y6" s="406" t="str">
        <f>'02入力票（その２）'!I18</f>
        <v/>
      </c>
      <c r="Z6" s="406" t="str">
        <f>'02入力票（その２）'!I19</f>
        <v/>
      </c>
      <c r="AA6" s="406" t="str">
        <f>'02入力票（その２）'!I20</f>
        <v/>
      </c>
      <c r="AB6" s="406" t="str">
        <f>'02入力票（その２）'!I21</f>
        <v/>
      </c>
      <c r="AC6" s="406" t="str">
        <f>'02入力票（その２）'!I22</f>
        <v/>
      </c>
      <c r="AD6" s="406" t="str">
        <f>'02入力票（その２）'!I23</f>
        <v/>
      </c>
      <c r="AE6" s="406" t="str">
        <f>'02入力票（その２）'!I24</f>
        <v/>
      </c>
      <c r="AF6" s="406" t="str">
        <f>'02入力票（その２）'!I25</f>
        <v/>
      </c>
      <c r="AG6" s="406" t="str">
        <f>'02入力票（その２）'!I26</f>
        <v/>
      </c>
      <c r="AH6" s="406" t="str">
        <f>'02入力票（その２）'!I27</f>
        <v/>
      </c>
      <c r="AI6" s="406" t="str">
        <f>'02入力票（その２）'!I28</f>
        <v/>
      </c>
      <c r="AJ6" s="406" t="str">
        <f>'02入力票（その２）'!I29</f>
        <v>0</v>
      </c>
      <c r="AK6" s="406" t="str">
        <f>'02入力票（その２）'!I30</f>
        <v/>
      </c>
      <c r="AL6" s="407" t="str">
        <f>'02入力票（その２）'!I31</f>
        <v/>
      </c>
      <c r="AM6" s="406"/>
      <c r="AN6" s="406" t="str">
        <f>'02入力票（その２）'!I33</f>
        <v>※　選択してください。</v>
      </c>
      <c r="AO6" s="406" t="str">
        <f>'02入力票（その２）'!I34</f>
        <v>自動入力</v>
      </c>
      <c r="AP6" s="406" t="str">
        <f>'02入力票（その２）'!I35</f>
        <v/>
      </c>
      <c r="AQ6" s="406" t="str">
        <f>'02入力票（その２）'!I36</f>
        <v/>
      </c>
      <c r="AR6" s="406" t="str">
        <f>'02入力票（その２）'!I37</f>
        <v/>
      </c>
      <c r="AS6" s="406" t="str">
        <f>'02入力票（その２）'!I38</f>
        <v/>
      </c>
      <c r="AT6" s="406" t="str">
        <f>'02入力票（その２）'!I39</f>
        <v/>
      </c>
      <c r="AU6" s="406">
        <f>'02入力票（その２）'!G41</f>
        <v>0</v>
      </c>
      <c r="AV6" s="406" t="str">
        <f>'02入力票（その２）'!I41</f>
        <v/>
      </c>
      <c r="AW6" s="406" t="str">
        <f>'02入力票（その２）'!I42</f>
        <v/>
      </c>
      <c r="AX6" s="406" t="str">
        <f>'02入力票（その２）'!I43</f>
        <v/>
      </c>
      <c r="AY6" s="406" t="str">
        <f>'02入力票（その２）'!I44</f>
        <v/>
      </c>
      <c r="AZ6" s="406" t="str">
        <f>'02入力票（その２）'!I45</f>
        <v/>
      </c>
      <c r="BA6" s="406" t="str">
        <f>'02入力票（その２）'!I46</f>
        <v/>
      </c>
      <c r="BB6" s="406" t="str">
        <f>'02入力票（その２）'!I47</f>
        <v/>
      </c>
      <c r="BC6" s="406" t="str">
        <f>'02入力票（その２）'!I48</f>
        <v>0</v>
      </c>
      <c r="BD6" s="406" t="str">
        <f>'02入力票（その２）'!I49</f>
        <v/>
      </c>
      <c r="BE6" s="408">
        <f>'02入力票（その２）'!I50</f>
        <v>46113</v>
      </c>
      <c r="BF6" s="408">
        <f>'02入力票（その２）'!I51</f>
        <v>46477</v>
      </c>
      <c r="BG6" s="406" t="str">
        <f>'02入力票（その２）'!I52</f>
        <v/>
      </c>
      <c r="BH6" s="406" t="str">
        <f>'02入力票（その２）'!I53</f>
        <v/>
      </c>
      <c r="BI6" s="406" t="str">
        <f>'02入力票（その２）'!I54</f>
        <v/>
      </c>
      <c r="BJ6" s="406" t="str">
        <f>'02入力票（その２）'!I55</f>
        <v/>
      </c>
      <c r="BK6" s="406" t="str">
        <f>'02入力票（その２）'!I56</f>
        <v/>
      </c>
      <c r="BL6" s="406" t="str">
        <f>'02入力票（その２）'!I57</f>
        <v/>
      </c>
      <c r="BM6" s="406" t="str">
        <f>'02入力票（その２）'!I58</f>
        <v>　</v>
      </c>
      <c r="BN6" s="406" t="str">
        <f>'02入力票（その２）'!I59</f>
        <v>　</v>
      </c>
      <c r="BO6" s="406" t="str">
        <f>'02入力票（その２）'!I60</f>
        <v>　</v>
      </c>
      <c r="BP6" s="406" t="str">
        <f>'02入力票（その２）'!I61</f>
        <v>　</v>
      </c>
      <c r="BQ6" s="406" t="str">
        <f>'02入力票（その２）'!I62</f>
        <v>　</v>
      </c>
      <c r="BR6" s="406" t="str">
        <f>'02入力票（その２）'!I63</f>
        <v>　</v>
      </c>
      <c r="BS6" s="406" t="str">
        <f>'02入力票（その２）'!I64</f>
        <v>　</v>
      </c>
      <c r="BT6" s="406" t="str">
        <f>'02入力票（その２）'!I65</f>
        <v>　</v>
      </c>
      <c r="BU6" s="406" t="str">
        <f>'02入力票（その２）'!I66</f>
        <v>－</v>
      </c>
      <c r="BV6" s="406" t="str">
        <f>'02入力票（その２）'!I67</f>
        <v>　</v>
      </c>
      <c r="BW6" s="406" t="str">
        <f>'02入力票（その２）'!I68</f>
        <v>－</v>
      </c>
      <c r="BX6" s="406" t="str">
        <f>'02入力票（その２）'!I69</f>
        <v>　</v>
      </c>
      <c r="BY6" s="406" t="str">
        <f>'02入力票（その２）'!I70</f>
        <v>－</v>
      </c>
      <c r="BZ6" s="406" t="str">
        <f>'02入力票（その２）'!I71</f>
        <v>　</v>
      </c>
      <c r="CA6" s="406" t="str">
        <f>'02入力票（その２）'!I72</f>
        <v>－</v>
      </c>
      <c r="CB6" s="406" t="str">
        <f>'02入力票（その２）'!I73</f>
        <v>　</v>
      </c>
      <c r="CC6" s="406" t="str">
        <f>'02入力票（その２）'!I74</f>
        <v>－</v>
      </c>
      <c r="CD6" s="406" t="str">
        <f>'02入力票（その２）'!I75</f>
        <v>　</v>
      </c>
      <c r="CE6" s="406" t="str">
        <f>'02入力票（その２）'!I76</f>
        <v>－</v>
      </c>
      <c r="CF6" s="406" t="str">
        <f>'02入力票（その２）'!I77</f>
        <v>　</v>
      </c>
      <c r="CG6" s="406" t="str">
        <f>'02入力票（その２）'!I78</f>
        <v>－</v>
      </c>
      <c r="CH6" s="406" t="str">
        <f>'02入力票（その２）'!I79</f>
        <v>　</v>
      </c>
      <c r="CI6" s="406" t="str">
        <f>'02入力票（その２）'!I80</f>
        <v>－</v>
      </c>
      <c r="CJ6" s="406" t="str">
        <f>'02入力票（その２）'!I81</f>
        <v>　</v>
      </c>
      <c r="CK6" s="406" t="str">
        <f>'02入力票（その２）'!I82</f>
        <v>－</v>
      </c>
      <c r="CL6" s="406" t="str">
        <f>'02入力票（その２）'!I83</f>
        <v>　</v>
      </c>
      <c r="CM6" s="406" t="str">
        <f>'02入力票（その２）'!I84</f>
        <v>　</v>
      </c>
      <c r="CN6" s="406" t="str">
        <f>'03建設工事'!S38</f>
        <v>－－－－－－－－－－－－－－－－－－－－－－－－－－－－－－</v>
      </c>
      <c r="CO6" s="406" t="str">
        <f>'02入力票（その２）'!I86</f>
        <v>　</v>
      </c>
      <c r="CP6" s="406" t="str">
        <f>'02入力票（その２）'!I87</f>
        <v>　</v>
      </c>
      <c r="CQ6" s="406" t="str">
        <f>'02入力票（その２）'!I88</f>
        <v/>
      </c>
      <c r="CR6" s="409" t="str">
        <f>'02入力票（その２）'!I89</f>
        <v/>
      </c>
      <c r="CS6" s="406" t="str">
        <f>'02入力票（その２）'!I90</f>
        <v>　</v>
      </c>
      <c r="CT6" s="406" t="str">
        <f>'02入力票（その２）'!I91</f>
        <v>　</v>
      </c>
      <c r="CU6" s="406" t="str">
        <f>'02入力票（その２）'!I92</f>
        <v/>
      </c>
      <c r="CV6" s="409" t="str">
        <f>'02入力票（その２）'!I93</f>
        <v/>
      </c>
      <c r="CW6" s="406" t="str">
        <f>'02入力票（その２）'!I94</f>
        <v>　</v>
      </c>
      <c r="CX6" s="406" t="str">
        <f>'02入力票（その２）'!I95</f>
        <v>　</v>
      </c>
      <c r="CY6" s="406" t="str">
        <f>'02入力票（その２）'!I96</f>
        <v/>
      </c>
      <c r="CZ6" s="409" t="str">
        <f>'02入力票（その２）'!I97</f>
        <v/>
      </c>
      <c r="DA6" s="406" t="str">
        <f>'02入力票（その２）'!I98</f>
        <v>　</v>
      </c>
      <c r="DB6" s="406" t="str">
        <f>'02入力票（その２）'!I99</f>
        <v/>
      </c>
      <c r="DC6" s="410" t="str">
        <f>'02入力票（その２）'!I100</f>
        <v/>
      </c>
      <c r="DD6" s="410" t="str">
        <f>'02入力票（その２）'!I101</f>
        <v/>
      </c>
      <c r="DE6" s="406" t="str">
        <f>'02入力票（その２）'!I102</f>
        <v>　</v>
      </c>
      <c r="DF6" s="406" t="str">
        <f>'02入力票（その２）'!I103</f>
        <v/>
      </c>
      <c r="DG6" s="409" t="str">
        <f>'02入力票（その２）'!I104</f>
        <v/>
      </c>
      <c r="DH6" s="409" t="str">
        <f>'02入力票（その２）'!I105</f>
        <v/>
      </c>
      <c r="DI6" s="406" t="str">
        <f>'02入力票（その２）'!I106</f>
        <v/>
      </c>
      <c r="DJ6" s="406" t="str">
        <f>'02入力票（その２）'!I107</f>
        <v/>
      </c>
      <c r="DK6" s="406" t="str">
        <f>'02入力票（その２）'!I108</f>
        <v/>
      </c>
      <c r="DL6" s="406" t="str">
        <f>'02入力票（その２）'!I109</f>
        <v/>
      </c>
      <c r="DM6" s="406">
        <f>'03建設工事'!P3</f>
        <v>0</v>
      </c>
      <c r="DN6" s="480" t="str">
        <f>'03建設工事'!C40</f>
        <v/>
      </c>
      <c r="DO6" s="481">
        <f>'03建設工事'!I40</f>
        <v>0</v>
      </c>
      <c r="DP6" s="481">
        <f>'03建設工事'!L40</f>
        <v>0</v>
      </c>
      <c r="DQ6" s="481">
        <f>'03建設工事'!J40</f>
        <v>0</v>
      </c>
      <c r="DR6" s="481">
        <f>'03建設工事'!I41</f>
        <v>0</v>
      </c>
      <c r="DS6" s="481">
        <f>'03建設工事'!L41</f>
        <v>0</v>
      </c>
      <c r="DT6" s="481">
        <f>'03建設工事'!J41</f>
        <v>0</v>
      </c>
      <c r="DU6" s="481" t="str">
        <f>'03建設工事'!C42</f>
        <v/>
      </c>
      <c r="DV6" s="481">
        <f>'03建設工事'!I42</f>
        <v>0</v>
      </c>
      <c r="DW6" s="481">
        <f>'03建設工事'!L42</f>
        <v>0</v>
      </c>
      <c r="DX6" s="481">
        <f>'03建設工事'!J42</f>
        <v>0</v>
      </c>
      <c r="DY6" s="481" t="str">
        <f>'03建設工事'!C43</f>
        <v/>
      </c>
      <c r="DZ6" s="481">
        <f>'03建設工事'!I43</f>
        <v>0</v>
      </c>
      <c r="EA6" s="481">
        <f>'03建設工事'!L43</f>
        <v>0</v>
      </c>
      <c r="EB6" s="481">
        <f>'03建設工事'!J43</f>
        <v>0</v>
      </c>
      <c r="EC6" s="481" t="str">
        <f>'03建設工事'!C44</f>
        <v/>
      </c>
      <c r="ED6" s="481">
        <f>'03建設工事'!I44</f>
        <v>0</v>
      </c>
      <c r="EE6" s="481">
        <f>'03建設工事'!L44</f>
        <v>0</v>
      </c>
      <c r="EF6" s="481">
        <f>'03建設工事'!J44</f>
        <v>0</v>
      </c>
      <c r="EG6" s="481" t="str">
        <f>'03建設工事'!C45</f>
        <v/>
      </c>
      <c r="EH6" s="481">
        <f>'03建設工事'!I45</f>
        <v>0</v>
      </c>
      <c r="EI6" s="481">
        <f>'03建設工事'!L45</f>
        <v>0</v>
      </c>
      <c r="EJ6" s="481">
        <f>'03建設工事'!J45</f>
        <v>0</v>
      </c>
      <c r="EK6" s="481">
        <f>'03建設工事'!I46</f>
        <v>0</v>
      </c>
      <c r="EL6" s="481">
        <f>'03建設工事'!L46</f>
        <v>0</v>
      </c>
      <c r="EM6" s="481">
        <f>'03建設工事'!J46</f>
        <v>0</v>
      </c>
      <c r="EN6" s="481" t="str">
        <f>'03建設工事'!C47</f>
        <v/>
      </c>
      <c r="EO6" s="481">
        <f>'03建設工事'!I47</f>
        <v>0</v>
      </c>
      <c r="EP6" s="481">
        <f>'03建設工事'!L47</f>
        <v>0</v>
      </c>
      <c r="EQ6" s="481">
        <f>'03建設工事'!J47</f>
        <v>0</v>
      </c>
      <c r="ER6" s="481" t="str">
        <f>'03建設工事'!C48</f>
        <v/>
      </c>
      <c r="ES6" s="481">
        <f>'03建設工事'!I48</f>
        <v>0</v>
      </c>
      <c r="ET6" s="481">
        <f>'03建設工事'!L48</f>
        <v>0</v>
      </c>
      <c r="EU6" s="481">
        <f>'03建設工事'!J48</f>
        <v>0</v>
      </c>
      <c r="EV6" s="481" t="str">
        <f>'03建設工事'!C49</f>
        <v/>
      </c>
      <c r="EW6" s="481">
        <f>'03建設工事'!I49</f>
        <v>0</v>
      </c>
      <c r="EX6" s="481">
        <f>'03建設工事'!L49</f>
        <v>0</v>
      </c>
      <c r="EY6" s="481">
        <f>'03建設工事'!J49</f>
        <v>0</v>
      </c>
      <c r="EZ6" s="481" t="str">
        <f>'03建設工事'!C50</f>
        <v/>
      </c>
      <c r="FA6" s="481">
        <f>'03建設工事'!I50</f>
        <v>0</v>
      </c>
      <c r="FB6" s="481">
        <f>'03建設工事'!L50</f>
        <v>0</v>
      </c>
      <c r="FC6" s="481">
        <f>'03建設工事'!J50</f>
        <v>0</v>
      </c>
      <c r="FD6" s="481" t="str">
        <f>'03建設工事'!C51</f>
        <v/>
      </c>
      <c r="FE6" s="481">
        <f>'03建設工事'!I51</f>
        <v>0</v>
      </c>
      <c r="FF6" s="481">
        <f>'03建設工事'!L51</f>
        <v>0</v>
      </c>
      <c r="FG6" s="481">
        <f>'03建設工事'!J51</f>
        <v>0</v>
      </c>
      <c r="FH6" s="481" t="str">
        <f>'03建設工事'!C52</f>
        <v/>
      </c>
      <c r="FI6" s="481">
        <f>'03建設工事'!I52</f>
        <v>0</v>
      </c>
      <c r="FJ6" s="481">
        <f>'03建設工事'!L52</f>
        <v>0</v>
      </c>
      <c r="FK6" s="481">
        <f>'03建設工事'!J52</f>
        <v>0</v>
      </c>
      <c r="FL6" s="481">
        <f>'03建設工事'!I53</f>
        <v>0</v>
      </c>
      <c r="FM6" s="481">
        <f>'03建設工事'!L53</f>
        <v>0</v>
      </c>
      <c r="FN6" s="481">
        <f>'03建設工事'!J53</f>
        <v>0</v>
      </c>
      <c r="FO6" s="481" t="str">
        <f>'03建設工事'!C54</f>
        <v/>
      </c>
      <c r="FP6" s="481">
        <f>'03建設工事'!I54</f>
        <v>0</v>
      </c>
      <c r="FQ6" s="481">
        <f>'03建設工事'!L54</f>
        <v>0</v>
      </c>
      <c r="FR6" s="481">
        <f>'03建設工事'!J54</f>
        <v>0</v>
      </c>
      <c r="FS6" s="481" t="str">
        <f>'03建設工事'!C55</f>
        <v/>
      </c>
      <c r="FT6" s="481">
        <f>'03建設工事'!I55</f>
        <v>0</v>
      </c>
      <c r="FU6" s="481">
        <f>'03建設工事'!L55</f>
        <v>0</v>
      </c>
      <c r="FV6" s="481">
        <f>'03建設工事'!J55</f>
        <v>0</v>
      </c>
      <c r="FW6" s="481" t="str">
        <f>'03建設工事'!C56</f>
        <v/>
      </c>
      <c r="FX6" s="481">
        <f>'03建設工事'!I56</f>
        <v>0</v>
      </c>
      <c r="FY6" s="481">
        <f>'03建設工事'!L56</f>
        <v>0</v>
      </c>
      <c r="FZ6" s="481">
        <f>'03建設工事'!J56</f>
        <v>0</v>
      </c>
      <c r="GA6" s="481" t="str">
        <f>'03建設工事'!C57</f>
        <v/>
      </c>
      <c r="GB6" s="481">
        <f>'03建設工事'!I57</f>
        <v>0</v>
      </c>
      <c r="GC6" s="481">
        <f>'03建設工事'!L57</f>
        <v>0</v>
      </c>
      <c r="GD6" s="481">
        <f>'03建設工事'!J57</f>
        <v>0</v>
      </c>
      <c r="GE6" s="481" t="str">
        <f>'03建設工事'!C58</f>
        <v/>
      </c>
      <c r="GF6" s="481">
        <f>'03建設工事'!I58</f>
        <v>0</v>
      </c>
      <c r="GG6" s="481">
        <f>'03建設工事'!L58</f>
        <v>0</v>
      </c>
      <c r="GH6" s="481">
        <f>'03建設工事'!J58</f>
        <v>0</v>
      </c>
      <c r="GI6" s="481" t="str">
        <f>'03建設工事'!C59</f>
        <v/>
      </c>
      <c r="GJ6" s="481">
        <f>'03建設工事'!I59</f>
        <v>0</v>
      </c>
      <c r="GK6" s="481">
        <f>'03建設工事'!L59</f>
        <v>0</v>
      </c>
      <c r="GL6" s="481">
        <f>'03建設工事'!J59</f>
        <v>0</v>
      </c>
      <c r="GM6" s="481" t="str">
        <f>'03建設工事'!C60</f>
        <v/>
      </c>
      <c r="GN6" s="481">
        <f>'03建設工事'!I60</f>
        <v>0</v>
      </c>
      <c r="GO6" s="481">
        <f>'03建設工事'!L60</f>
        <v>0</v>
      </c>
      <c r="GP6" s="481">
        <f>'03建設工事'!J60</f>
        <v>0</v>
      </c>
      <c r="GQ6" s="481" t="str">
        <f>'03建設工事'!C61</f>
        <v/>
      </c>
      <c r="GR6" s="481">
        <f>'03建設工事'!I61</f>
        <v>0</v>
      </c>
      <c r="GS6" s="481">
        <f>'03建設工事'!L61</f>
        <v>0</v>
      </c>
      <c r="GT6" s="481">
        <f>'03建設工事'!J61</f>
        <v>0</v>
      </c>
      <c r="GU6" s="481" t="str">
        <f>'03建設工事'!C62</f>
        <v/>
      </c>
      <c r="GV6" s="481">
        <f>'03建設工事'!I62</f>
        <v>0</v>
      </c>
      <c r="GW6" s="481">
        <f>'03建設工事'!L62</f>
        <v>0</v>
      </c>
      <c r="GX6" s="481">
        <f>'03建設工事'!J62</f>
        <v>0</v>
      </c>
      <c r="GY6" s="481" t="str">
        <f>'03建設工事'!C63</f>
        <v/>
      </c>
      <c r="GZ6" s="481">
        <f>'03建設工事'!I63</f>
        <v>0</v>
      </c>
      <c r="HA6" s="481">
        <f>'03建設工事'!L63</f>
        <v>0</v>
      </c>
      <c r="HB6" s="481">
        <f>'03建設工事'!J63</f>
        <v>0</v>
      </c>
      <c r="HC6" s="481" t="str">
        <f>'03建設工事'!C64</f>
        <v/>
      </c>
      <c r="HD6" s="481">
        <f>'03建設工事'!I64</f>
        <v>0</v>
      </c>
      <c r="HE6" s="481">
        <f>'03建設工事'!L64</f>
        <v>0</v>
      </c>
      <c r="HF6" s="481">
        <f>'03建設工事'!J64</f>
        <v>0</v>
      </c>
      <c r="HG6" s="481" t="str">
        <f>'03建設工事'!C65</f>
        <v/>
      </c>
      <c r="HH6" s="481">
        <f>'03建設工事'!I65</f>
        <v>0</v>
      </c>
      <c r="HI6" s="481">
        <f>'03建設工事'!L65</f>
        <v>0</v>
      </c>
      <c r="HJ6" s="481">
        <f>'03建設工事'!J65</f>
        <v>0</v>
      </c>
      <c r="HK6" s="481" t="str">
        <f>'03建設工事'!C66</f>
        <v/>
      </c>
      <c r="HL6" s="481">
        <f>'03建設工事'!I66</f>
        <v>0</v>
      </c>
      <c r="HM6" s="481">
        <f>'03建設工事'!L66</f>
        <v>0</v>
      </c>
      <c r="HN6" s="481">
        <f>'03建設工事'!J66</f>
        <v>0</v>
      </c>
      <c r="HO6" s="481" t="str">
        <f>'03建設工事'!C67</f>
        <v/>
      </c>
      <c r="HP6" s="481">
        <f>'03建設工事'!I67</f>
        <v>0</v>
      </c>
      <c r="HQ6" s="481">
        <f>'03建設工事'!L67</f>
        <v>0</v>
      </c>
      <c r="HR6" s="481">
        <f>'03建設工事'!J67</f>
        <v>0</v>
      </c>
      <c r="HS6" s="481" t="str">
        <f>'03建設工事'!C68</f>
        <v/>
      </c>
      <c r="HT6" s="481">
        <f>'03建設工事'!I68</f>
        <v>0</v>
      </c>
      <c r="HU6" s="481">
        <f>'03建設工事'!L68</f>
        <v>0</v>
      </c>
      <c r="HV6" s="481">
        <f>'03建設工事'!J68</f>
        <v>0</v>
      </c>
      <c r="HW6" s="481" t="str">
        <f>'03建設工事'!C69</f>
        <v/>
      </c>
      <c r="HX6" s="481">
        <f>'03建設工事'!I69</f>
        <v>0</v>
      </c>
      <c r="HY6" s="481">
        <f>'03建設工事'!L69</f>
        <v>0</v>
      </c>
      <c r="HZ6" s="481">
        <f>'03建設工事'!J69</f>
        <v>0</v>
      </c>
      <c r="IA6" s="481" t="str">
        <f>'03建設工事'!C70</f>
        <v/>
      </c>
      <c r="IB6" s="481">
        <f>'03建設工事'!I70</f>
        <v>0</v>
      </c>
      <c r="IC6" s="481">
        <f>'03建設工事'!L70</f>
        <v>0</v>
      </c>
      <c r="ID6" s="481">
        <f>'03建設工事'!J70</f>
        <v>0</v>
      </c>
      <c r="IE6" s="481" t="str">
        <f>'03建設工事'!C71</f>
        <v/>
      </c>
      <c r="IF6" s="481">
        <f>'03建設工事'!I71</f>
        <v>0</v>
      </c>
      <c r="IG6" s="481">
        <f>'03建設工事'!L71</f>
        <v>0</v>
      </c>
      <c r="IH6" s="481">
        <f>'03建設工事'!J71</f>
        <v>0</v>
      </c>
      <c r="II6" s="481" t="str">
        <f>'03建設工事'!C72</f>
        <v/>
      </c>
      <c r="IJ6" s="481">
        <f>'03建設工事'!I72</f>
        <v>0</v>
      </c>
      <c r="IK6" s="481">
        <f>'03建設工事'!L72</f>
        <v>0</v>
      </c>
      <c r="IL6" s="481">
        <f>'03建設工事'!J72</f>
        <v>0</v>
      </c>
      <c r="IM6" s="406">
        <f>'03建設工事'!B40</f>
        <v>0</v>
      </c>
      <c r="IN6" s="406" t="str">
        <f>'03建設工事'!C40</f>
        <v/>
      </c>
      <c r="IO6" s="409">
        <f>'03建設工事'!I40</f>
        <v>0</v>
      </c>
      <c r="IP6" s="409">
        <f>'03建設工事'!J40</f>
        <v>0</v>
      </c>
      <c r="IQ6" s="409">
        <f>'03建設工事'!I41</f>
        <v>0</v>
      </c>
      <c r="IR6" s="409">
        <f>'03建設工事'!J41</f>
        <v>0</v>
      </c>
      <c r="IS6" s="406" t="str">
        <f>'02入力票（その２）'!I110</f>
        <v/>
      </c>
      <c r="IT6" s="410" t="str">
        <f>'02入力票（その２）'!I111</f>
        <v/>
      </c>
      <c r="IU6" s="406" t="str">
        <f>'02入力票（その２）'!I112</f>
        <v/>
      </c>
      <c r="IV6" s="410" t="str">
        <f>'02入力票（その２）'!I113</f>
        <v/>
      </c>
      <c r="IW6" s="406" t="str">
        <f>'02入力票（その２）'!I114</f>
        <v/>
      </c>
      <c r="IX6" s="410" t="str">
        <f>'02入力票（その２）'!I115</f>
        <v/>
      </c>
      <c r="IY6" s="406" t="str">
        <f>'02入力票（その２）'!I116</f>
        <v/>
      </c>
      <c r="IZ6" s="410" t="str">
        <f>'02入力票（その２）'!I117</f>
        <v/>
      </c>
      <c r="JA6" s="406" t="str">
        <f>'02入力票（その２）'!I118</f>
        <v/>
      </c>
      <c r="JB6" s="410" t="str">
        <f>'02入力票（その２）'!I119</f>
        <v/>
      </c>
      <c r="JC6" s="406" t="str">
        <f>'02入力票（その２）'!I120</f>
        <v/>
      </c>
      <c r="JD6" s="410" t="str">
        <f>'02入力票（その２）'!I121</f>
        <v/>
      </c>
      <c r="JE6" s="406" t="str">
        <f>'02入力票（その２）'!I122</f>
        <v/>
      </c>
      <c r="JF6" s="410" t="str">
        <f>'02入力票（その２）'!I123</f>
        <v/>
      </c>
      <c r="JG6" s="406" t="str">
        <f>'02入力票（その２）'!I124</f>
        <v/>
      </c>
      <c r="JH6" s="410" t="str">
        <f>'02入力票（その２）'!I125</f>
        <v/>
      </c>
      <c r="JI6" s="406" t="str">
        <f>'02入力票（その２）'!I126</f>
        <v/>
      </c>
      <c r="JJ6" s="410" t="str">
        <f>'02入力票（その２）'!I127</f>
        <v/>
      </c>
      <c r="JK6" s="406">
        <f>'04建設工事関連'!AU4</f>
        <v>0</v>
      </c>
      <c r="JL6" s="406" t="str">
        <f>'02入力票（その２）'!I128</f>
        <v>　</v>
      </c>
      <c r="JM6" s="406" t="str">
        <f>'02入力票（その２）'!I129</f>
        <v/>
      </c>
      <c r="JN6" s="409" t="str">
        <f>'02入力票（その２）'!I130</f>
        <v/>
      </c>
      <c r="JO6" s="409" t="str">
        <f>'02入力票（その２）'!I131</f>
        <v/>
      </c>
      <c r="JP6" s="406" t="str">
        <f>'02入力票（その２）'!I132</f>
        <v/>
      </c>
      <c r="JQ6" s="406" t="str">
        <f>'02入力票（その２）'!I133</f>
        <v/>
      </c>
      <c r="JR6" s="406">
        <f>'02入力票（その２）'!I134</f>
        <v>0</v>
      </c>
      <c r="JS6" s="406" t="str">
        <f>'02入力票（その２）'!I135</f>
        <v>　</v>
      </c>
      <c r="JT6" s="406" t="str">
        <f>'02入力票（その２）'!I136</f>
        <v>　</v>
      </c>
      <c r="JU6" s="406" t="str">
        <f>'02入力票（その２）'!I137</f>
        <v>　</v>
      </c>
      <c r="JV6" s="406" t="str">
        <f>'02入力票（その２）'!I138</f>
        <v>　</v>
      </c>
      <c r="JW6" s="406" t="str">
        <f>'02入力票（その２）'!I139</f>
        <v>　</v>
      </c>
      <c r="JX6" s="406" t="str">
        <f>'02入力票（その２）'!I140</f>
        <v>　</v>
      </c>
      <c r="JY6" s="406" t="str">
        <f>'02入力票（その２）'!I141</f>
        <v>　</v>
      </c>
      <c r="JZ6" s="406" t="str">
        <f>'02入力票（その２）'!I142</f>
        <v>　</v>
      </c>
      <c r="KA6" s="406" t="str">
        <f>'02入力票（その２）'!I143</f>
        <v/>
      </c>
      <c r="KB6" s="406" t="str">
        <f>'02入力票（その２）'!I144</f>
        <v/>
      </c>
      <c r="KC6" s="406" t="str">
        <f>'02入力票（その２）'!I145</f>
        <v/>
      </c>
      <c r="KD6" s="406" t="str">
        <f>'02入力票（その２）'!I146</f>
        <v/>
      </c>
      <c r="KE6" s="406" t="str">
        <f>'02入力票（その２）'!I147</f>
        <v/>
      </c>
      <c r="KF6" s="406" t="str">
        <f>'02入力票（その２）'!I148</f>
        <v/>
      </c>
      <c r="KG6" s="406" t="str">
        <f>'02入力票（その２）'!I149</f>
        <v/>
      </c>
      <c r="KH6" s="409" t="str">
        <f>'02入力票（その２）'!I150</f>
        <v/>
      </c>
      <c r="KI6" s="409" t="str">
        <f>'02入力票（その２）'!I151</f>
        <v/>
      </c>
      <c r="KJ6" s="409" t="str">
        <f>'02入力票（その２）'!I152</f>
        <v/>
      </c>
      <c r="KK6" s="409" t="str">
        <f>'02入力票（その２）'!I153</f>
        <v/>
      </c>
      <c r="KL6" s="409" t="str">
        <f>'02入力票（その２）'!I154</f>
        <v/>
      </c>
      <c r="KM6" s="409" t="str">
        <f>'02入力票（その２）'!I155</f>
        <v/>
      </c>
      <c r="KN6" s="406" t="str">
        <f>'02入力票（その２）'!I156</f>
        <v/>
      </c>
      <c r="KO6" s="406" t="str">
        <f>'02入力票（その２）'!I157</f>
        <v/>
      </c>
      <c r="KP6" s="406" t="str">
        <f>'02入力票（その２）'!I158</f>
        <v/>
      </c>
      <c r="KQ6" s="406">
        <f>'02入力票（その２）'!I159</f>
        <v>0</v>
      </c>
      <c r="KR6" s="409" t="str">
        <f>'02入力票（その２）'!I160</f>
        <v/>
      </c>
      <c r="KS6" s="409" t="str">
        <f>'02入力票（その２）'!I161</f>
        <v/>
      </c>
      <c r="KT6" s="411" t="e">
        <f>'02入力票（その２）'!I162</f>
        <v>#VALUE!</v>
      </c>
      <c r="KU6" s="406" t="str">
        <f>'02入力票（その２）'!I163</f>
        <v>　</v>
      </c>
      <c r="KV6" s="406" t="str">
        <f>'02入力票（その２）'!I164</f>
        <v>　</v>
      </c>
      <c r="KW6" s="406" t="str">
        <f>'02入力票（その２）'!I165</f>
        <v>　</v>
      </c>
      <c r="KX6" s="488" t="str">
        <f>'02入力票（その２）'!I166</f>
        <v/>
      </c>
      <c r="KY6" s="406">
        <f>'02入力票（その２）'!G167</f>
        <v>0</v>
      </c>
      <c r="KZ6" s="406" t="str">
        <f>'04建設工事関連'!Z10</f>
        <v>　</v>
      </c>
      <c r="LA6" s="406" t="str">
        <f>'04建設工事関連'!Z11</f>
        <v>　</v>
      </c>
      <c r="LB6" s="406" t="str">
        <f>'04建設工事関連'!Z12</f>
        <v>　</v>
      </c>
      <c r="LC6" s="406">
        <f>'04建設工事関連'!AU4</f>
        <v>0</v>
      </c>
      <c r="LD6" s="406" t="str">
        <f>'04建設工事関連'!C152</f>
        <v>-</v>
      </c>
      <c r="LE6" s="406" t="str">
        <f>'04建設工事関連'!D152</f>
        <v>-</v>
      </c>
      <c r="LF6" s="406" t="str">
        <f>'04建設工事関連'!E152</f>
        <v>-</v>
      </c>
      <c r="LG6" s="406" t="str">
        <f>'04建設工事関連'!F152</f>
        <v>-</v>
      </c>
      <c r="LH6" s="406" t="str">
        <f>'04建設工事関連'!G152</f>
        <v>-</v>
      </c>
      <c r="LI6" s="406" t="str">
        <f>'04建設工事関連'!H152</f>
        <v>-</v>
      </c>
      <c r="LJ6" s="406" t="str">
        <f>'04建設工事関連'!I152</f>
        <v>-</v>
      </c>
      <c r="LK6" s="406" t="str">
        <f>'04建設工事関連'!J152</f>
        <v>-</v>
      </c>
      <c r="LL6" s="406" t="str">
        <f>'04建設工事関連'!K152</f>
        <v>-</v>
      </c>
      <c r="LM6" s="406" t="str">
        <f>'04建設工事関連'!L152</f>
        <v>-</v>
      </c>
      <c r="LN6" s="406" t="str">
        <f>'04建設工事関連'!M152</f>
        <v>-</v>
      </c>
      <c r="LO6" s="406" t="str">
        <f>'04建設工事関連'!N152</f>
        <v>-</v>
      </c>
      <c r="LP6" s="406" t="str">
        <f>'04建設工事関連'!O152</f>
        <v>-</v>
      </c>
      <c r="LQ6" s="406" t="str">
        <f>'04建設工事関連'!P152</f>
        <v>-</v>
      </c>
      <c r="LR6" s="406" t="str">
        <f>'04建設工事関連'!Q152</f>
        <v>-</v>
      </c>
      <c r="LS6" s="406" t="str">
        <f>'04建設工事関連'!R152</f>
        <v>-</v>
      </c>
      <c r="LT6" s="406" t="str">
        <f>'04建設工事関連'!S152</f>
        <v>-</v>
      </c>
      <c r="LU6" s="406" t="str">
        <f>'04建設工事関連'!T152</f>
        <v>-</v>
      </c>
      <c r="LV6" s="406" t="str">
        <f>'04建設工事関連'!U152</f>
        <v>-</v>
      </c>
      <c r="LW6" s="406" t="str">
        <f>'04建設工事関連'!V152</f>
        <v>-</v>
      </c>
      <c r="LX6" s="406" t="str">
        <f>'04建設工事関連'!W152</f>
        <v>-</v>
      </c>
      <c r="LY6" s="406" t="str">
        <f>'04建設工事関連'!X152</f>
        <v>-</v>
      </c>
      <c r="LZ6" s="406" t="str">
        <f>'04建設工事関連'!Y152</f>
        <v>-</v>
      </c>
      <c r="MA6" s="406" t="str">
        <f>'04建設工事関連'!Z152</f>
        <v>-</v>
      </c>
      <c r="MB6" s="406" t="str">
        <f>'04建設工事関連'!AA152</f>
        <v>-</v>
      </c>
      <c r="MC6" s="406" t="str">
        <f>'04建設工事関連'!AB152</f>
        <v>-</v>
      </c>
      <c r="MD6" s="406" t="str">
        <f>'04建設工事関連'!AC152</f>
        <v>-</v>
      </c>
      <c r="ME6" s="406" t="str">
        <f>'04建設工事関連'!AD152</f>
        <v>-</v>
      </c>
      <c r="MF6" s="406" t="str">
        <f>'04建設工事関連'!AE152</f>
        <v>-</v>
      </c>
      <c r="MG6" s="406" t="str">
        <f>'04建設工事関連'!AF152</f>
        <v>-</v>
      </c>
      <c r="MH6" s="406" t="str">
        <f>'04建設工事関連'!AG152</f>
        <v>-</v>
      </c>
      <c r="MI6" s="406" t="str">
        <f>'04建設工事関連'!AH152</f>
        <v>-</v>
      </c>
      <c r="MJ6" s="406" t="str">
        <f>'04建設工事関連'!AI152</f>
        <v>-</v>
      </c>
      <c r="MK6" s="406" t="str">
        <f>'04建設工事関連'!AJ152</f>
        <v>-</v>
      </c>
      <c r="ML6" s="406" t="str">
        <f>'04建設工事関連'!AK152</f>
        <v>-</v>
      </c>
      <c r="MM6" s="406" t="str">
        <f>'04建設工事関連'!AL152</f>
        <v>-</v>
      </c>
      <c r="MN6" s="406" t="str">
        <f>'04建設工事関連'!AM152</f>
        <v>-</v>
      </c>
      <c r="MO6" s="406" t="str">
        <f>'04建設工事関連'!AN152</f>
        <v>-</v>
      </c>
      <c r="MP6" s="406" t="str">
        <f>'04建設工事関連'!AO152</f>
        <v>-</v>
      </c>
      <c r="MQ6" s="406" t="str">
        <f>'04建設工事関連'!AP152</f>
        <v>-</v>
      </c>
      <c r="MR6" s="406" t="str">
        <f>'04建設工事関連'!AQ152</f>
        <v>-</v>
      </c>
      <c r="MS6" s="406" t="str">
        <f>'04建設工事関連'!AR152</f>
        <v>-</v>
      </c>
      <c r="MT6" s="406" t="str">
        <f>'04建設工事関連'!AS152</f>
        <v>-</v>
      </c>
      <c r="MU6" s="406" t="str">
        <f>'04建設工事関連'!AT152</f>
        <v>-</v>
      </c>
      <c r="MV6" s="406" t="str">
        <f>'04建設工事関連'!AU152</f>
        <v>-</v>
      </c>
      <c r="MW6" s="406" t="str">
        <f>'04建設工事関連'!AV152</f>
        <v>-</v>
      </c>
      <c r="MX6" s="406" t="str">
        <f>'04建設工事関連'!AW152</f>
        <v>-</v>
      </c>
      <c r="MY6" s="406" t="str">
        <f>'04建設工事関連'!AX152</f>
        <v>-</v>
      </c>
      <c r="MZ6" s="406" t="str">
        <f>'04建設工事関連'!AY152</f>
        <v>-</v>
      </c>
      <c r="NA6" s="406" t="str">
        <f>'04建設工事関連'!AZ152</f>
        <v>-</v>
      </c>
      <c r="NB6" s="406" t="str">
        <f>'04建設工事関連'!BA152</f>
        <v>-</v>
      </c>
      <c r="NC6" s="406" t="str">
        <f>'04建設工事関連'!BB152</f>
        <v>-</v>
      </c>
      <c r="ND6" s="406" t="str">
        <f>'04建設工事関連'!BC152</f>
        <v>-</v>
      </c>
      <c r="NE6" s="406" t="str">
        <f>'04建設工事関連'!BD152</f>
        <v>-</v>
      </c>
      <c r="NF6" s="406" t="str">
        <f>'04建設工事関連'!BE152</f>
        <v>-</v>
      </c>
      <c r="NG6" s="406" t="str">
        <f>'04建設工事関連'!BF152</f>
        <v>-</v>
      </c>
      <c r="NH6" s="406" t="str">
        <f>'04建設工事関連'!BG152</f>
        <v>-</v>
      </c>
      <c r="NI6" s="406" t="str">
        <f>'04建設工事関連'!BH152</f>
        <v>-</v>
      </c>
      <c r="NJ6" s="406" t="str">
        <f>CONCATENATE('05物品・役務'!C42,"　－　",'05物品・役務'!F42)</f>
        <v>　－　</v>
      </c>
      <c r="NK6" s="406" t="str">
        <f>CONCATENATE('05物品・役務'!C43,"　－　",'05物品・役務'!F43)</f>
        <v>　－　</v>
      </c>
      <c r="NL6" s="406" t="str">
        <f>CONCATENATE('05物品・役務'!C44,"　－　",'05物品・役務'!F44)</f>
        <v>　－　</v>
      </c>
      <c r="NM6" s="406" t="str">
        <f>'05物品・役務'!P89</f>
        <v>－－－－－－－－－－－－－－－－－－－－－－－－－－－－-－－－－－－－－－－－－－－－－－－－－－－－－－－－－－-－－－－－－－－－－－－－－－－－－－</v>
      </c>
      <c r="NN6" s="406">
        <f>'05物品・役務'!N68</f>
        <v>0</v>
      </c>
      <c r="NO6" s="406" t="str">
        <f>CONCATENATE('05物品・役務'!C80,"　－　",'05物品・役務'!F80)</f>
        <v>　　　－　</v>
      </c>
      <c r="NP6" s="406" t="str">
        <f>CONCATENATE('05物品・役務'!C82,"　－　",'05物品・役務'!F82)</f>
        <v>　－　</v>
      </c>
      <c r="NQ6" s="406" t="str">
        <f>CONCATENATE('05物品・役務'!C84,"　－　",'05物品・役務'!F84)</f>
        <v>　－　</v>
      </c>
      <c r="NR6" s="406" t="str">
        <f>'05物品・役務'!P107</f>
        <v>－－－－－－－－－－－－－－－－－－－－－－－－－-－－－－－－－－－－－－－－－－－－－－－－－</v>
      </c>
      <c r="NS6" s="406">
        <f>'05物品・役務'!I115</f>
        <v>0</v>
      </c>
      <c r="NT6" s="487" t="s">
        <v>2503</v>
      </c>
      <c r="NU6" s="410"/>
      <c r="NV6" s="412"/>
      <c r="NW6" s="410"/>
      <c r="NX6" s="410"/>
      <c r="NY6" s="518"/>
    </row>
    <row r="7" spans="1:391" s="415" customFormat="1">
      <c r="A7" s="414"/>
      <c r="DN7" s="482"/>
      <c r="DO7" s="482"/>
      <c r="DP7" s="482"/>
      <c r="DQ7" s="482"/>
      <c r="DR7" s="482"/>
      <c r="DS7" s="482"/>
      <c r="DT7" s="482"/>
      <c r="DU7" s="482"/>
      <c r="DV7" s="482"/>
      <c r="DW7" s="482"/>
      <c r="DX7" s="482"/>
      <c r="DY7" s="482"/>
      <c r="DZ7" s="482"/>
      <c r="EA7" s="482"/>
      <c r="EB7" s="482"/>
      <c r="EC7" s="482"/>
      <c r="ED7" s="482"/>
      <c r="EE7" s="482"/>
      <c r="EF7" s="482"/>
      <c r="EG7" s="482"/>
      <c r="EH7" s="482"/>
      <c r="EI7" s="482"/>
      <c r="EJ7" s="482"/>
      <c r="EK7" s="482"/>
      <c r="EL7" s="482"/>
      <c r="EM7" s="482"/>
      <c r="EN7" s="482"/>
      <c r="EO7" s="482"/>
      <c r="EP7" s="482"/>
      <c r="EQ7" s="482"/>
      <c r="ER7" s="482"/>
      <c r="ES7" s="482"/>
      <c r="ET7" s="482"/>
      <c r="EU7" s="482"/>
      <c r="EV7" s="482"/>
      <c r="EW7" s="482"/>
      <c r="EX7" s="482"/>
      <c r="EY7" s="482"/>
      <c r="EZ7" s="482"/>
      <c r="FA7" s="482"/>
      <c r="FB7" s="482"/>
      <c r="FC7" s="482"/>
      <c r="FD7" s="482"/>
      <c r="FE7" s="482"/>
      <c r="FF7" s="482"/>
      <c r="FG7" s="482"/>
      <c r="FH7" s="482"/>
      <c r="FI7" s="482"/>
      <c r="FJ7" s="482"/>
      <c r="FK7" s="482"/>
      <c r="FL7" s="482"/>
      <c r="FM7" s="482"/>
      <c r="FN7" s="482"/>
      <c r="FO7" s="482"/>
      <c r="FP7" s="482"/>
      <c r="FQ7" s="482"/>
      <c r="FR7" s="482"/>
      <c r="FS7" s="482"/>
      <c r="FT7" s="482"/>
      <c r="FU7" s="482"/>
      <c r="FV7" s="482"/>
      <c r="FW7" s="482"/>
      <c r="FX7" s="482"/>
      <c r="FY7" s="482"/>
      <c r="FZ7" s="482"/>
      <c r="GA7" s="482"/>
      <c r="GB7" s="482"/>
      <c r="GC7" s="482"/>
      <c r="GD7" s="482"/>
      <c r="GE7" s="482"/>
      <c r="GF7" s="482"/>
      <c r="GG7" s="482"/>
      <c r="GH7" s="482"/>
      <c r="GI7" s="482"/>
      <c r="GJ7" s="482"/>
      <c r="GK7" s="482"/>
      <c r="GL7" s="482"/>
      <c r="GM7" s="482"/>
      <c r="GN7" s="482"/>
      <c r="GO7" s="482"/>
      <c r="GP7" s="482"/>
      <c r="GQ7" s="482"/>
      <c r="GR7" s="482"/>
      <c r="GS7" s="482"/>
      <c r="GT7" s="482"/>
      <c r="GU7" s="482"/>
      <c r="GV7" s="482"/>
      <c r="GW7" s="482"/>
      <c r="GX7" s="482"/>
      <c r="GY7" s="482"/>
      <c r="GZ7" s="482"/>
      <c r="HA7" s="482"/>
      <c r="HB7" s="482"/>
      <c r="HC7" s="482"/>
      <c r="HD7" s="482"/>
      <c r="HE7" s="482"/>
      <c r="HF7" s="482"/>
      <c r="HG7" s="482"/>
      <c r="HH7" s="482"/>
      <c r="HI7" s="482"/>
      <c r="HJ7" s="482"/>
      <c r="HK7" s="482"/>
      <c r="HL7" s="482"/>
      <c r="HM7" s="482"/>
      <c r="HN7" s="482"/>
      <c r="HO7" s="482"/>
      <c r="HP7" s="482"/>
      <c r="HQ7" s="482"/>
      <c r="HR7" s="482"/>
      <c r="HS7" s="482"/>
      <c r="HT7" s="482"/>
      <c r="HU7" s="482"/>
      <c r="HV7" s="482"/>
      <c r="HW7" s="482"/>
      <c r="HX7" s="482"/>
      <c r="HY7" s="482"/>
      <c r="HZ7" s="482"/>
      <c r="IA7" s="482"/>
      <c r="IB7" s="482"/>
      <c r="IC7" s="482"/>
      <c r="ID7" s="482"/>
      <c r="IE7" s="482"/>
      <c r="IF7" s="482"/>
      <c r="IG7" s="482"/>
      <c r="IH7" s="482"/>
      <c r="II7" s="482"/>
      <c r="IJ7" s="482"/>
      <c r="IK7" s="482"/>
      <c r="IL7" s="482"/>
      <c r="NY7" s="521"/>
      <c r="NZ7" s="513"/>
      <c r="OA7" s="513"/>
    </row>
    <row r="8" spans="1:391" s="415" customFormat="1">
      <c r="A8" s="416"/>
      <c r="DN8" s="482"/>
      <c r="DO8" s="482"/>
      <c r="DP8" s="482"/>
      <c r="DQ8" s="482"/>
      <c r="DR8" s="482"/>
      <c r="DS8" s="482"/>
      <c r="DT8" s="482"/>
      <c r="DU8" s="482"/>
      <c r="DV8" s="482"/>
      <c r="DW8" s="482"/>
      <c r="DX8" s="482"/>
      <c r="DY8" s="482"/>
      <c r="DZ8" s="482"/>
      <c r="EA8" s="482"/>
      <c r="EB8" s="482"/>
      <c r="EC8" s="482"/>
      <c r="ED8" s="482"/>
      <c r="EE8" s="482"/>
      <c r="EF8" s="482"/>
      <c r="EG8" s="482"/>
      <c r="EH8" s="482"/>
      <c r="EI8" s="482"/>
      <c r="EJ8" s="482"/>
      <c r="EK8" s="482"/>
      <c r="EL8" s="482"/>
      <c r="EM8" s="482"/>
      <c r="EN8" s="482"/>
      <c r="EO8" s="482"/>
      <c r="EP8" s="482"/>
      <c r="EQ8" s="482"/>
      <c r="ER8" s="482"/>
      <c r="ES8" s="482"/>
      <c r="ET8" s="482"/>
      <c r="EU8" s="482"/>
      <c r="EV8" s="482"/>
      <c r="EW8" s="482"/>
      <c r="EX8" s="482"/>
      <c r="EY8" s="482"/>
      <c r="EZ8" s="482"/>
      <c r="FA8" s="482"/>
      <c r="FB8" s="482"/>
      <c r="FC8" s="482"/>
      <c r="FD8" s="482"/>
      <c r="FE8" s="482"/>
      <c r="FF8" s="482"/>
      <c r="FG8" s="482"/>
      <c r="FH8" s="482"/>
      <c r="FI8" s="482"/>
      <c r="FJ8" s="482"/>
      <c r="FK8" s="482"/>
      <c r="FL8" s="482"/>
      <c r="FM8" s="482"/>
      <c r="FN8" s="482"/>
      <c r="FO8" s="482"/>
      <c r="FP8" s="482"/>
      <c r="FQ8" s="482"/>
      <c r="FR8" s="482"/>
      <c r="FS8" s="482"/>
      <c r="FT8" s="482"/>
      <c r="FU8" s="482"/>
      <c r="FV8" s="482"/>
      <c r="FW8" s="482"/>
      <c r="FX8" s="482"/>
      <c r="FY8" s="482"/>
      <c r="FZ8" s="482"/>
      <c r="GA8" s="482"/>
      <c r="GB8" s="482"/>
      <c r="GC8" s="482"/>
      <c r="GD8" s="482"/>
      <c r="GE8" s="482"/>
      <c r="GF8" s="482"/>
      <c r="GG8" s="482"/>
      <c r="GH8" s="482"/>
      <c r="GI8" s="482"/>
      <c r="GJ8" s="482"/>
      <c r="GK8" s="482"/>
      <c r="GL8" s="482"/>
      <c r="GM8" s="482"/>
      <c r="GN8" s="482"/>
      <c r="GO8" s="482"/>
      <c r="GP8" s="482"/>
      <c r="GQ8" s="482"/>
      <c r="GR8" s="482"/>
      <c r="GS8" s="482"/>
      <c r="GT8" s="482"/>
      <c r="GU8" s="482"/>
      <c r="GV8" s="482"/>
      <c r="GW8" s="482"/>
      <c r="GX8" s="482"/>
      <c r="GY8" s="482"/>
      <c r="GZ8" s="482"/>
      <c r="HA8" s="482"/>
      <c r="HB8" s="482"/>
      <c r="HC8" s="482"/>
      <c r="HD8" s="482"/>
      <c r="HE8" s="482"/>
      <c r="HF8" s="482"/>
      <c r="HG8" s="482"/>
      <c r="HH8" s="482"/>
      <c r="HI8" s="482"/>
      <c r="HJ8" s="482"/>
      <c r="HK8" s="482"/>
      <c r="HL8" s="482"/>
      <c r="HM8" s="482"/>
      <c r="HN8" s="482"/>
      <c r="HO8" s="482"/>
      <c r="HP8" s="482"/>
      <c r="HQ8" s="482"/>
      <c r="HR8" s="482"/>
      <c r="HS8" s="482"/>
      <c r="HT8" s="482"/>
      <c r="HU8" s="482"/>
      <c r="HV8" s="482"/>
      <c r="HW8" s="482"/>
      <c r="HX8" s="482"/>
      <c r="HY8" s="482"/>
      <c r="HZ8" s="482"/>
      <c r="IA8" s="482"/>
      <c r="IB8" s="482"/>
      <c r="IC8" s="482"/>
      <c r="ID8" s="482"/>
      <c r="IE8" s="482"/>
      <c r="IF8" s="482"/>
      <c r="IG8" s="482"/>
      <c r="IH8" s="482"/>
      <c r="II8" s="482"/>
      <c r="IJ8" s="482"/>
      <c r="IK8" s="482"/>
      <c r="IL8" s="482"/>
      <c r="NZ8" s="513"/>
      <c r="OA8" s="513"/>
    </row>
    <row r="9" spans="1:391" s="415" customFormat="1">
      <c r="DN9" s="482"/>
      <c r="DO9" s="482"/>
      <c r="DP9" s="482"/>
      <c r="DQ9" s="482"/>
      <c r="DR9" s="482"/>
      <c r="DS9" s="482"/>
      <c r="DT9" s="482"/>
      <c r="DU9" s="482"/>
      <c r="DV9" s="482"/>
      <c r="DW9" s="482"/>
      <c r="DX9" s="482"/>
      <c r="DY9" s="482"/>
      <c r="DZ9" s="482"/>
      <c r="EA9" s="482"/>
      <c r="EB9" s="482"/>
      <c r="EC9" s="482"/>
      <c r="ED9" s="482"/>
      <c r="EE9" s="482"/>
      <c r="EF9" s="482"/>
      <c r="EG9" s="482"/>
      <c r="EH9" s="482"/>
      <c r="EI9" s="482"/>
      <c r="EJ9" s="482"/>
      <c r="EK9" s="482"/>
      <c r="EL9" s="482"/>
      <c r="EM9" s="482"/>
      <c r="EN9" s="482"/>
      <c r="EO9" s="482"/>
      <c r="EP9" s="482"/>
      <c r="EQ9" s="482"/>
      <c r="ER9" s="482"/>
      <c r="ES9" s="482"/>
      <c r="ET9" s="482"/>
      <c r="EU9" s="482"/>
      <c r="EV9" s="482"/>
      <c r="EW9" s="482"/>
      <c r="EX9" s="482"/>
      <c r="EY9" s="482"/>
      <c r="EZ9" s="482"/>
      <c r="FA9" s="482"/>
      <c r="FB9" s="482"/>
      <c r="FC9" s="482"/>
      <c r="FD9" s="482"/>
      <c r="FE9" s="482"/>
      <c r="FF9" s="482"/>
      <c r="FG9" s="482"/>
      <c r="FH9" s="482"/>
      <c r="FI9" s="482"/>
      <c r="FJ9" s="482"/>
      <c r="FK9" s="482"/>
      <c r="FL9" s="482"/>
      <c r="FM9" s="482"/>
      <c r="FN9" s="482"/>
      <c r="FO9" s="482"/>
      <c r="FP9" s="482"/>
      <c r="FQ9" s="482"/>
      <c r="FR9" s="482"/>
      <c r="FS9" s="482"/>
      <c r="FT9" s="482"/>
      <c r="FU9" s="482"/>
      <c r="FV9" s="482"/>
      <c r="FW9" s="482"/>
      <c r="FX9" s="482"/>
      <c r="FY9" s="482"/>
      <c r="FZ9" s="482"/>
      <c r="GA9" s="482"/>
      <c r="GB9" s="482"/>
      <c r="GC9" s="482"/>
      <c r="GD9" s="482"/>
      <c r="GE9" s="482"/>
      <c r="GF9" s="482"/>
      <c r="GG9" s="482"/>
      <c r="GH9" s="482"/>
      <c r="GI9" s="482"/>
      <c r="GJ9" s="482"/>
      <c r="GK9" s="482"/>
      <c r="GL9" s="482"/>
      <c r="GM9" s="482"/>
      <c r="GN9" s="482"/>
      <c r="GO9" s="482"/>
      <c r="GP9" s="482"/>
      <c r="GQ9" s="482"/>
      <c r="GR9" s="482"/>
      <c r="GS9" s="482"/>
      <c r="GT9" s="482"/>
      <c r="GU9" s="482"/>
      <c r="GV9" s="482"/>
      <c r="GW9" s="482"/>
      <c r="GX9" s="482"/>
      <c r="GY9" s="482"/>
      <c r="GZ9" s="482"/>
      <c r="HA9" s="482"/>
      <c r="HB9" s="482"/>
      <c r="HC9" s="482"/>
      <c r="HD9" s="482"/>
      <c r="HE9" s="482"/>
      <c r="HF9" s="482"/>
      <c r="HG9" s="482"/>
      <c r="HH9" s="482"/>
      <c r="HI9" s="482"/>
      <c r="HJ9" s="482"/>
      <c r="HK9" s="482"/>
      <c r="HL9" s="482"/>
      <c r="HM9" s="482"/>
      <c r="HN9" s="482"/>
      <c r="HO9" s="482"/>
      <c r="HP9" s="482"/>
      <c r="HQ9" s="482"/>
      <c r="HR9" s="482"/>
      <c r="HS9" s="482"/>
      <c r="HT9" s="482"/>
      <c r="HU9" s="482"/>
      <c r="HV9" s="482"/>
      <c r="HW9" s="482"/>
      <c r="HX9" s="482"/>
      <c r="HY9" s="482"/>
      <c r="HZ9" s="482"/>
      <c r="IA9" s="482"/>
      <c r="IB9" s="482"/>
      <c r="IC9" s="482"/>
      <c r="ID9" s="482"/>
      <c r="IE9" s="482"/>
      <c r="IF9" s="482"/>
      <c r="IG9" s="482"/>
      <c r="IH9" s="482"/>
      <c r="II9" s="482"/>
      <c r="IJ9" s="482"/>
      <c r="IK9" s="482"/>
      <c r="IL9" s="482"/>
      <c r="NZ9" s="513"/>
      <c r="OA9" s="513"/>
    </row>
    <row r="10" spans="1:391" s="415" customFormat="1">
      <c r="DN10" s="482"/>
      <c r="DO10" s="482"/>
      <c r="DP10" s="482"/>
      <c r="DQ10" s="482"/>
      <c r="DR10" s="482"/>
      <c r="DS10" s="482"/>
      <c r="DT10" s="482"/>
      <c r="DU10" s="482"/>
      <c r="DV10" s="482"/>
      <c r="DW10" s="482"/>
      <c r="DX10" s="482"/>
      <c r="DY10" s="482"/>
      <c r="DZ10" s="482"/>
      <c r="EA10" s="482"/>
      <c r="EB10" s="482"/>
      <c r="EC10" s="482"/>
      <c r="ED10" s="482"/>
      <c r="EE10" s="482"/>
      <c r="EF10" s="482"/>
      <c r="EG10" s="482"/>
      <c r="EH10" s="482"/>
      <c r="EI10" s="482"/>
      <c r="EJ10" s="482"/>
      <c r="EK10" s="482"/>
      <c r="EL10" s="482"/>
      <c r="EM10" s="482"/>
      <c r="EN10" s="482"/>
      <c r="EO10" s="482"/>
      <c r="EP10" s="482"/>
      <c r="EQ10" s="482"/>
      <c r="ER10" s="482"/>
      <c r="ES10" s="482"/>
      <c r="ET10" s="482"/>
      <c r="EU10" s="482"/>
      <c r="EV10" s="482"/>
      <c r="EW10" s="482"/>
      <c r="EX10" s="482"/>
      <c r="EY10" s="482"/>
      <c r="EZ10" s="482"/>
      <c r="FA10" s="482"/>
      <c r="FB10" s="482"/>
      <c r="FC10" s="482"/>
      <c r="FD10" s="482"/>
      <c r="FE10" s="482"/>
      <c r="FF10" s="482"/>
      <c r="FG10" s="482"/>
      <c r="FH10" s="482"/>
      <c r="FI10" s="482"/>
      <c r="FJ10" s="482"/>
      <c r="FK10" s="482"/>
      <c r="FL10" s="482"/>
      <c r="FM10" s="482"/>
      <c r="FN10" s="482"/>
      <c r="FO10" s="482"/>
      <c r="FP10" s="482"/>
      <c r="FQ10" s="482"/>
      <c r="FR10" s="482"/>
      <c r="FS10" s="482"/>
      <c r="FT10" s="482"/>
      <c r="FU10" s="482"/>
      <c r="FV10" s="482"/>
      <c r="FW10" s="482"/>
      <c r="FX10" s="482"/>
      <c r="FY10" s="482"/>
      <c r="FZ10" s="482"/>
      <c r="GA10" s="482"/>
      <c r="GB10" s="482"/>
      <c r="GC10" s="482"/>
      <c r="GD10" s="482"/>
      <c r="GE10" s="482"/>
      <c r="GF10" s="482"/>
      <c r="GG10" s="482"/>
      <c r="GH10" s="482"/>
      <c r="GI10" s="482"/>
      <c r="GJ10" s="482"/>
      <c r="GK10" s="482"/>
      <c r="GL10" s="482"/>
      <c r="GM10" s="482"/>
      <c r="GN10" s="482"/>
      <c r="GO10" s="482"/>
      <c r="GP10" s="482"/>
      <c r="GQ10" s="482"/>
      <c r="GR10" s="482"/>
      <c r="GS10" s="482"/>
      <c r="GT10" s="482"/>
      <c r="GU10" s="482"/>
      <c r="GV10" s="482"/>
      <c r="GW10" s="482"/>
      <c r="GX10" s="482"/>
      <c r="GY10" s="482"/>
      <c r="GZ10" s="482"/>
      <c r="HA10" s="482"/>
      <c r="HB10" s="482"/>
      <c r="HC10" s="482"/>
      <c r="HD10" s="482"/>
      <c r="HE10" s="482"/>
      <c r="HF10" s="482"/>
      <c r="HG10" s="482"/>
      <c r="HH10" s="482"/>
      <c r="HI10" s="482"/>
      <c r="HJ10" s="482"/>
      <c r="HK10" s="482"/>
      <c r="HL10" s="482"/>
      <c r="HM10" s="482"/>
      <c r="HN10" s="482"/>
      <c r="HO10" s="482"/>
      <c r="HP10" s="482"/>
      <c r="HQ10" s="482"/>
      <c r="HR10" s="482"/>
      <c r="HS10" s="482"/>
      <c r="HT10" s="482"/>
      <c r="HU10" s="482"/>
      <c r="HV10" s="482"/>
      <c r="HW10" s="482"/>
      <c r="HX10" s="482"/>
      <c r="HY10" s="482"/>
      <c r="HZ10" s="482"/>
      <c r="IA10" s="482"/>
      <c r="IB10" s="482"/>
      <c r="IC10" s="482"/>
      <c r="ID10" s="482"/>
      <c r="IE10" s="482"/>
      <c r="IF10" s="482"/>
      <c r="IG10" s="482"/>
      <c r="IH10" s="482"/>
      <c r="II10" s="482"/>
      <c r="IJ10" s="482"/>
      <c r="IK10" s="482"/>
      <c r="IL10" s="482"/>
      <c r="NY10" s="514"/>
      <c r="NZ10" s="513"/>
      <c r="OA10" s="512"/>
    </row>
    <row r="11" spans="1:391" s="415" customFormat="1">
      <c r="DN11" s="482"/>
      <c r="DO11" s="482"/>
      <c r="DP11" s="482"/>
      <c r="DQ11" s="482"/>
      <c r="DR11" s="482"/>
      <c r="DS11" s="482"/>
      <c r="DT11" s="482"/>
      <c r="DU11" s="482"/>
      <c r="DV11" s="482"/>
      <c r="DW11" s="482"/>
      <c r="DX11" s="482"/>
      <c r="DY11" s="482"/>
      <c r="DZ11" s="482"/>
      <c r="EA11" s="482"/>
      <c r="EB11" s="482"/>
      <c r="EC11" s="482"/>
      <c r="ED11" s="482"/>
      <c r="EE11" s="482"/>
      <c r="EF11" s="482"/>
      <c r="EG11" s="482"/>
      <c r="EH11" s="482"/>
      <c r="EI11" s="482"/>
      <c r="EJ11" s="482"/>
      <c r="EK11" s="482"/>
      <c r="EL11" s="482"/>
      <c r="EM11" s="482"/>
      <c r="EN11" s="482"/>
      <c r="EO11" s="482"/>
      <c r="EP11" s="482"/>
      <c r="EQ11" s="482"/>
      <c r="ER11" s="482"/>
      <c r="ES11" s="482"/>
      <c r="ET11" s="482"/>
      <c r="EU11" s="482"/>
      <c r="EV11" s="482"/>
      <c r="EW11" s="482"/>
      <c r="EX11" s="482"/>
      <c r="EY11" s="482"/>
      <c r="EZ11" s="482"/>
      <c r="FA11" s="482"/>
      <c r="FB11" s="482"/>
      <c r="FC11" s="482"/>
      <c r="FD11" s="482"/>
      <c r="FE11" s="482"/>
      <c r="FF11" s="482"/>
      <c r="FG11" s="482"/>
      <c r="FH11" s="482"/>
      <c r="FI11" s="482"/>
      <c r="FJ11" s="482"/>
      <c r="FK11" s="482"/>
      <c r="FL11" s="482"/>
      <c r="FM11" s="482"/>
      <c r="FN11" s="482"/>
      <c r="FO11" s="482"/>
      <c r="FP11" s="482"/>
      <c r="FQ11" s="482"/>
      <c r="FR11" s="482"/>
      <c r="FS11" s="482"/>
      <c r="FT11" s="482"/>
      <c r="FU11" s="482"/>
      <c r="FV11" s="482"/>
      <c r="FW11" s="482"/>
      <c r="FX11" s="482"/>
      <c r="FY11" s="482"/>
      <c r="FZ11" s="482"/>
      <c r="GA11" s="482"/>
      <c r="GB11" s="482"/>
      <c r="GC11" s="482"/>
      <c r="GD11" s="482"/>
      <c r="GE11" s="482"/>
      <c r="GF11" s="482"/>
      <c r="GG11" s="482"/>
      <c r="GH11" s="482"/>
      <c r="GI11" s="482"/>
      <c r="GJ11" s="482"/>
      <c r="GK11" s="482"/>
      <c r="GL11" s="482"/>
      <c r="GM11" s="482"/>
      <c r="GN11" s="482"/>
      <c r="GO11" s="482"/>
      <c r="GP11" s="482"/>
      <c r="GQ11" s="482"/>
      <c r="GR11" s="482"/>
      <c r="GS11" s="482"/>
      <c r="GT11" s="482"/>
      <c r="GU11" s="482"/>
      <c r="GV11" s="482"/>
      <c r="GW11" s="482"/>
      <c r="GX11" s="482"/>
      <c r="GY11" s="482"/>
      <c r="GZ11" s="482"/>
      <c r="HA11" s="482"/>
      <c r="HB11" s="482"/>
      <c r="HC11" s="482"/>
      <c r="HD11" s="482"/>
      <c r="HE11" s="482"/>
      <c r="HF11" s="482"/>
      <c r="HG11" s="482"/>
      <c r="HH11" s="482"/>
      <c r="HI11" s="482"/>
      <c r="HJ11" s="482"/>
      <c r="HK11" s="482"/>
      <c r="HL11" s="482"/>
      <c r="HM11" s="482"/>
      <c r="HN11" s="482"/>
      <c r="HO11" s="482"/>
      <c r="HP11" s="482"/>
      <c r="HQ11" s="482"/>
      <c r="HR11" s="482"/>
      <c r="HS11" s="482"/>
      <c r="HT11" s="482"/>
      <c r="HU11" s="482"/>
      <c r="HV11" s="482"/>
      <c r="HW11" s="482"/>
      <c r="HX11" s="482"/>
      <c r="HY11" s="482"/>
      <c r="HZ11" s="482"/>
      <c r="IA11" s="482"/>
      <c r="IB11" s="482"/>
      <c r="IC11" s="482"/>
      <c r="ID11" s="482"/>
      <c r="IE11" s="482"/>
      <c r="IF11" s="482"/>
      <c r="IG11" s="482"/>
      <c r="IH11" s="482"/>
      <c r="II11" s="482"/>
      <c r="IJ11" s="482"/>
      <c r="IK11" s="482"/>
      <c r="IL11" s="482"/>
      <c r="NY11" s="514"/>
      <c r="NZ11" s="513"/>
      <c r="OA11" s="512"/>
    </row>
    <row r="12" spans="1:391" s="415" customFormat="1">
      <c r="DN12" s="482"/>
      <c r="DO12" s="482"/>
      <c r="DP12" s="482"/>
      <c r="DQ12" s="482"/>
      <c r="DR12" s="482"/>
      <c r="DS12" s="482"/>
      <c r="DT12" s="482"/>
      <c r="DU12" s="482"/>
      <c r="DV12" s="482"/>
      <c r="DW12" s="482"/>
      <c r="DX12" s="482"/>
      <c r="DY12" s="482"/>
      <c r="DZ12" s="482"/>
      <c r="EA12" s="482"/>
      <c r="EB12" s="482"/>
      <c r="EC12" s="482"/>
      <c r="ED12" s="482"/>
      <c r="EE12" s="482"/>
      <c r="EF12" s="482"/>
      <c r="EG12" s="482"/>
      <c r="EH12" s="482"/>
      <c r="EI12" s="482"/>
      <c r="EJ12" s="482"/>
      <c r="EK12" s="482"/>
      <c r="EL12" s="482"/>
      <c r="EM12" s="482"/>
      <c r="EN12" s="482"/>
      <c r="EO12" s="482"/>
      <c r="EP12" s="482"/>
      <c r="EQ12" s="482"/>
      <c r="ER12" s="482"/>
      <c r="ES12" s="482"/>
      <c r="ET12" s="482"/>
      <c r="EU12" s="482"/>
      <c r="EV12" s="482"/>
      <c r="EW12" s="482"/>
      <c r="EX12" s="482"/>
      <c r="EY12" s="482"/>
      <c r="EZ12" s="482"/>
      <c r="FA12" s="482"/>
      <c r="FB12" s="482"/>
      <c r="FC12" s="482"/>
      <c r="FD12" s="482"/>
      <c r="FE12" s="482"/>
      <c r="FF12" s="482"/>
      <c r="FG12" s="482"/>
      <c r="FH12" s="482"/>
      <c r="FI12" s="482"/>
      <c r="FJ12" s="482"/>
      <c r="FK12" s="482"/>
      <c r="FL12" s="482"/>
      <c r="FM12" s="482"/>
      <c r="FN12" s="482"/>
      <c r="FO12" s="482"/>
      <c r="FP12" s="482"/>
      <c r="FQ12" s="482"/>
      <c r="FR12" s="482"/>
      <c r="FS12" s="482"/>
      <c r="FT12" s="482"/>
      <c r="FU12" s="482"/>
      <c r="FV12" s="482"/>
      <c r="FW12" s="482"/>
      <c r="FX12" s="482"/>
      <c r="FY12" s="482"/>
      <c r="FZ12" s="482"/>
      <c r="GA12" s="482"/>
      <c r="GB12" s="482"/>
      <c r="GC12" s="482"/>
      <c r="GD12" s="482"/>
      <c r="GE12" s="482"/>
      <c r="GF12" s="482"/>
      <c r="GG12" s="482"/>
      <c r="GH12" s="482"/>
      <c r="GI12" s="482"/>
      <c r="GJ12" s="482"/>
      <c r="GK12" s="482"/>
      <c r="GL12" s="482"/>
      <c r="GM12" s="482"/>
      <c r="GN12" s="482"/>
      <c r="GO12" s="482"/>
      <c r="GP12" s="482"/>
      <c r="GQ12" s="482"/>
      <c r="GR12" s="482"/>
      <c r="GS12" s="482"/>
      <c r="GT12" s="482"/>
      <c r="GU12" s="482"/>
      <c r="GV12" s="482"/>
      <c r="GW12" s="482"/>
      <c r="GX12" s="482"/>
      <c r="GY12" s="482"/>
      <c r="GZ12" s="482"/>
      <c r="HA12" s="482"/>
      <c r="HB12" s="482"/>
      <c r="HC12" s="482"/>
      <c r="HD12" s="482"/>
      <c r="HE12" s="482"/>
      <c r="HF12" s="482"/>
      <c r="HG12" s="482"/>
      <c r="HH12" s="482"/>
      <c r="HI12" s="482"/>
      <c r="HJ12" s="482"/>
      <c r="HK12" s="482"/>
      <c r="HL12" s="482"/>
      <c r="HM12" s="482"/>
      <c r="HN12" s="482"/>
      <c r="HO12" s="482"/>
      <c r="HP12" s="482"/>
      <c r="HQ12" s="482"/>
      <c r="HR12" s="482"/>
      <c r="HS12" s="482"/>
      <c r="HT12" s="482"/>
      <c r="HU12" s="482"/>
      <c r="HV12" s="482"/>
      <c r="HW12" s="482"/>
      <c r="HX12" s="482"/>
      <c r="HY12" s="482"/>
      <c r="HZ12" s="482"/>
      <c r="IA12" s="482"/>
      <c r="IB12" s="482"/>
      <c r="IC12" s="482"/>
      <c r="ID12" s="482"/>
      <c r="IE12" s="482"/>
      <c r="IF12" s="482"/>
      <c r="IG12" s="482"/>
      <c r="IH12" s="482"/>
      <c r="II12" s="482"/>
      <c r="IJ12" s="482"/>
      <c r="IK12" s="482"/>
      <c r="IL12" s="482"/>
    </row>
    <row r="13" spans="1:391" s="415" customFormat="1">
      <c r="DN13" s="482"/>
      <c r="DO13" s="482"/>
      <c r="DP13" s="482"/>
      <c r="DQ13" s="482"/>
      <c r="DR13" s="482"/>
      <c r="DS13" s="482"/>
      <c r="DT13" s="482"/>
      <c r="DU13" s="482"/>
      <c r="DV13" s="482"/>
      <c r="DW13" s="482"/>
      <c r="DX13" s="482"/>
      <c r="DY13" s="482"/>
      <c r="DZ13" s="482"/>
      <c r="EA13" s="482"/>
      <c r="EB13" s="482"/>
      <c r="EC13" s="482"/>
      <c r="ED13" s="482"/>
      <c r="EE13" s="482"/>
      <c r="EF13" s="482"/>
      <c r="EG13" s="482"/>
      <c r="EH13" s="482"/>
      <c r="EI13" s="482"/>
      <c r="EJ13" s="482"/>
      <c r="EK13" s="482"/>
      <c r="EL13" s="482"/>
      <c r="EM13" s="482"/>
      <c r="EN13" s="482"/>
      <c r="EO13" s="482"/>
      <c r="EP13" s="482"/>
      <c r="EQ13" s="482"/>
      <c r="ER13" s="482"/>
      <c r="ES13" s="482"/>
      <c r="ET13" s="482"/>
      <c r="EU13" s="482"/>
      <c r="EV13" s="482"/>
      <c r="EW13" s="482"/>
      <c r="EX13" s="482"/>
      <c r="EY13" s="482"/>
      <c r="EZ13" s="482"/>
      <c r="FA13" s="482"/>
      <c r="FB13" s="482"/>
      <c r="FC13" s="482"/>
      <c r="FD13" s="482"/>
      <c r="FE13" s="482"/>
      <c r="FF13" s="482"/>
      <c r="FG13" s="482"/>
      <c r="FH13" s="482"/>
      <c r="FI13" s="482"/>
      <c r="FJ13" s="482"/>
      <c r="FK13" s="482"/>
      <c r="FL13" s="482"/>
      <c r="FM13" s="482"/>
      <c r="FN13" s="482"/>
      <c r="FO13" s="482"/>
      <c r="FP13" s="482"/>
      <c r="FQ13" s="482"/>
      <c r="FR13" s="482"/>
      <c r="FS13" s="482"/>
      <c r="FT13" s="482"/>
      <c r="FU13" s="482"/>
      <c r="FV13" s="482"/>
      <c r="FW13" s="482"/>
      <c r="FX13" s="482"/>
      <c r="FY13" s="482"/>
      <c r="FZ13" s="482"/>
      <c r="GA13" s="482"/>
      <c r="GB13" s="482"/>
      <c r="GC13" s="482"/>
      <c r="GD13" s="482"/>
      <c r="GE13" s="482"/>
      <c r="GF13" s="482"/>
      <c r="GG13" s="482"/>
      <c r="GH13" s="482"/>
      <c r="GI13" s="482"/>
      <c r="GJ13" s="482"/>
      <c r="GK13" s="482"/>
      <c r="GL13" s="482"/>
      <c r="GM13" s="482"/>
      <c r="GN13" s="482"/>
      <c r="GO13" s="482"/>
      <c r="GP13" s="482"/>
      <c r="GQ13" s="482"/>
      <c r="GR13" s="482"/>
      <c r="GS13" s="482"/>
      <c r="GT13" s="482"/>
      <c r="GU13" s="482"/>
      <c r="GV13" s="482"/>
      <c r="GW13" s="482"/>
      <c r="GX13" s="482"/>
      <c r="GY13" s="482"/>
      <c r="GZ13" s="482"/>
      <c r="HA13" s="482"/>
      <c r="HB13" s="482"/>
      <c r="HC13" s="482"/>
      <c r="HD13" s="482"/>
      <c r="HE13" s="482"/>
      <c r="HF13" s="482"/>
      <c r="HG13" s="482"/>
      <c r="HH13" s="482"/>
      <c r="HI13" s="482"/>
      <c r="HJ13" s="482"/>
      <c r="HK13" s="482"/>
      <c r="HL13" s="482"/>
      <c r="HM13" s="482"/>
      <c r="HN13" s="482"/>
      <c r="HO13" s="482"/>
      <c r="HP13" s="482"/>
      <c r="HQ13" s="482"/>
      <c r="HR13" s="482"/>
      <c r="HS13" s="482"/>
      <c r="HT13" s="482"/>
      <c r="HU13" s="482"/>
      <c r="HV13" s="482"/>
      <c r="HW13" s="482"/>
      <c r="HX13" s="482"/>
      <c r="HY13" s="482"/>
      <c r="HZ13" s="482"/>
      <c r="IA13" s="482"/>
      <c r="IB13" s="482"/>
      <c r="IC13" s="482"/>
      <c r="ID13" s="482"/>
      <c r="IE13" s="482"/>
      <c r="IF13" s="482"/>
      <c r="IG13" s="482"/>
      <c r="IH13" s="482"/>
      <c r="II13" s="482"/>
      <c r="IJ13" s="482"/>
      <c r="IK13" s="482"/>
      <c r="IL13" s="482"/>
    </row>
    <row r="14" spans="1:391" s="415" customFormat="1">
      <c r="DN14" s="482"/>
      <c r="DO14" s="482"/>
      <c r="DP14" s="482"/>
      <c r="DQ14" s="482"/>
      <c r="DR14" s="482"/>
      <c r="DS14" s="482"/>
      <c r="DT14" s="482"/>
      <c r="DU14" s="482"/>
      <c r="DV14" s="482"/>
      <c r="DW14" s="482"/>
      <c r="DX14" s="482"/>
      <c r="DY14" s="482"/>
      <c r="DZ14" s="482"/>
      <c r="EA14" s="482"/>
      <c r="EB14" s="482"/>
      <c r="EC14" s="482"/>
      <c r="ED14" s="482"/>
      <c r="EE14" s="482"/>
      <c r="EF14" s="482"/>
      <c r="EG14" s="482"/>
      <c r="EH14" s="482"/>
      <c r="EI14" s="482"/>
      <c r="EJ14" s="482"/>
      <c r="EK14" s="482"/>
      <c r="EL14" s="482"/>
      <c r="EM14" s="482"/>
      <c r="EN14" s="482"/>
      <c r="EO14" s="482"/>
      <c r="EP14" s="482"/>
      <c r="EQ14" s="482"/>
      <c r="ER14" s="482"/>
      <c r="ES14" s="482"/>
      <c r="ET14" s="482"/>
      <c r="EU14" s="482"/>
      <c r="EV14" s="482"/>
      <c r="EW14" s="482"/>
      <c r="EX14" s="482"/>
      <c r="EY14" s="482"/>
      <c r="EZ14" s="482"/>
      <c r="FA14" s="482"/>
      <c r="FB14" s="482"/>
      <c r="FC14" s="482"/>
      <c r="FD14" s="482"/>
      <c r="FE14" s="482"/>
      <c r="FF14" s="482"/>
      <c r="FG14" s="482"/>
      <c r="FH14" s="482"/>
      <c r="FI14" s="482"/>
      <c r="FJ14" s="482"/>
      <c r="FK14" s="482"/>
      <c r="FL14" s="482"/>
      <c r="FM14" s="482"/>
      <c r="FN14" s="482"/>
      <c r="FO14" s="482"/>
      <c r="FP14" s="482"/>
      <c r="FQ14" s="482"/>
      <c r="FR14" s="482"/>
      <c r="FS14" s="482"/>
      <c r="FT14" s="482"/>
      <c r="FU14" s="482"/>
      <c r="FV14" s="482"/>
      <c r="FW14" s="482"/>
      <c r="FX14" s="482"/>
      <c r="FY14" s="482"/>
      <c r="FZ14" s="482"/>
      <c r="GA14" s="482"/>
      <c r="GB14" s="482"/>
      <c r="GC14" s="482"/>
      <c r="GD14" s="482"/>
      <c r="GE14" s="482"/>
      <c r="GF14" s="482"/>
      <c r="GG14" s="482"/>
      <c r="GH14" s="482"/>
      <c r="GI14" s="482"/>
      <c r="GJ14" s="482"/>
      <c r="GK14" s="482"/>
      <c r="GL14" s="482"/>
      <c r="GM14" s="482"/>
      <c r="GN14" s="482"/>
      <c r="GO14" s="482"/>
      <c r="GP14" s="482"/>
      <c r="GQ14" s="482"/>
      <c r="GR14" s="482"/>
      <c r="GS14" s="482"/>
      <c r="GT14" s="482"/>
      <c r="GU14" s="482"/>
      <c r="GV14" s="482"/>
      <c r="GW14" s="482"/>
      <c r="GX14" s="482"/>
      <c r="GY14" s="482"/>
      <c r="GZ14" s="482"/>
      <c r="HA14" s="482"/>
      <c r="HB14" s="482"/>
      <c r="HC14" s="482"/>
      <c r="HD14" s="482"/>
      <c r="HE14" s="482"/>
      <c r="HF14" s="482"/>
      <c r="HG14" s="482"/>
      <c r="HH14" s="482"/>
      <c r="HI14" s="482"/>
      <c r="HJ14" s="482"/>
      <c r="HK14" s="482"/>
      <c r="HL14" s="482"/>
      <c r="HM14" s="482"/>
      <c r="HN14" s="482"/>
      <c r="HO14" s="482"/>
      <c r="HP14" s="482"/>
      <c r="HQ14" s="482"/>
      <c r="HR14" s="482"/>
      <c r="HS14" s="482"/>
      <c r="HT14" s="482"/>
      <c r="HU14" s="482"/>
      <c r="HV14" s="482"/>
      <c r="HW14" s="482"/>
      <c r="HX14" s="482"/>
      <c r="HY14" s="482"/>
      <c r="HZ14" s="482"/>
      <c r="IA14" s="482"/>
      <c r="IB14" s="482"/>
      <c r="IC14" s="482"/>
      <c r="ID14" s="482"/>
      <c r="IE14" s="482"/>
      <c r="IF14" s="482"/>
      <c r="IG14" s="482"/>
      <c r="IH14" s="482"/>
      <c r="II14" s="482"/>
      <c r="IJ14" s="482"/>
      <c r="IK14" s="482"/>
      <c r="IL14" s="482"/>
    </row>
    <row r="15" spans="1:391" s="415" customFormat="1">
      <c r="DN15" s="482"/>
      <c r="DO15" s="482"/>
      <c r="DP15" s="482"/>
      <c r="DQ15" s="482"/>
      <c r="DR15" s="482"/>
      <c r="DS15" s="482"/>
      <c r="DT15" s="482"/>
      <c r="DU15" s="482"/>
      <c r="DV15" s="482"/>
      <c r="DW15" s="482"/>
      <c r="DX15" s="482"/>
      <c r="DY15" s="482"/>
      <c r="DZ15" s="482"/>
      <c r="EA15" s="482"/>
      <c r="EB15" s="482"/>
      <c r="EC15" s="482"/>
      <c r="ED15" s="482"/>
      <c r="EE15" s="482"/>
      <c r="EF15" s="482"/>
      <c r="EG15" s="482"/>
      <c r="EH15" s="482"/>
      <c r="EI15" s="482"/>
      <c r="EJ15" s="482"/>
      <c r="EK15" s="482"/>
      <c r="EL15" s="482"/>
      <c r="EM15" s="482"/>
      <c r="EN15" s="482"/>
      <c r="EO15" s="482"/>
      <c r="EP15" s="482"/>
      <c r="EQ15" s="482"/>
      <c r="ER15" s="482"/>
      <c r="ES15" s="482"/>
      <c r="ET15" s="482"/>
      <c r="EU15" s="482"/>
      <c r="EV15" s="482"/>
      <c r="EW15" s="482"/>
      <c r="EX15" s="482"/>
      <c r="EY15" s="482"/>
      <c r="EZ15" s="482"/>
      <c r="FA15" s="482"/>
      <c r="FB15" s="482"/>
      <c r="FC15" s="482"/>
      <c r="FD15" s="482"/>
      <c r="FE15" s="482"/>
      <c r="FF15" s="482"/>
      <c r="FG15" s="482"/>
      <c r="FH15" s="482"/>
      <c r="FI15" s="482"/>
      <c r="FJ15" s="482"/>
      <c r="FK15" s="482"/>
      <c r="FL15" s="482"/>
      <c r="FM15" s="482"/>
      <c r="FN15" s="482"/>
      <c r="FO15" s="482"/>
      <c r="FP15" s="482"/>
      <c r="FQ15" s="482"/>
      <c r="FR15" s="482"/>
      <c r="FS15" s="482"/>
      <c r="FT15" s="482"/>
      <c r="FU15" s="482"/>
      <c r="FV15" s="482"/>
      <c r="FW15" s="482"/>
      <c r="FX15" s="482"/>
      <c r="FY15" s="482"/>
      <c r="FZ15" s="482"/>
      <c r="GA15" s="482"/>
      <c r="GB15" s="482"/>
      <c r="GC15" s="482"/>
      <c r="GD15" s="482"/>
      <c r="GE15" s="482"/>
      <c r="GF15" s="482"/>
      <c r="GG15" s="482"/>
      <c r="GH15" s="482"/>
      <c r="GI15" s="482"/>
      <c r="GJ15" s="482"/>
      <c r="GK15" s="482"/>
      <c r="GL15" s="482"/>
      <c r="GM15" s="482"/>
      <c r="GN15" s="482"/>
      <c r="GO15" s="482"/>
      <c r="GP15" s="482"/>
      <c r="GQ15" s="482"/>
      <c r="GR15" s="482"/>
      <c r="GS15" s="482"/>
      <c r="GT15" s="482"/>
      <c r="GU15" s="482"/>
      <c r="GV15" s="482"/>
      <c r="GW15" s="482"/>
      <c r="GX15" s="482"/>
      <c r="GY15" s="482"/>
      <c r="GZ15" s="482"/>
      <c r="HA15" s="482"/>
      <c r="HB15" s="482"/>
      <c r="HC15" s="482"/>
      <c r="HD15" s="482"/>
      <c r="HE15" s="482"/>
      <c r="HF15" s="482"/>
      <c r="HG15" s="482"/>
      <c r="HH15" s="482"/>
      <c r="HI15" s="482"/>
      <c r="HJ15" s="482"/>
      <c r="HK15" s="482"/>
      <c r="HL15" s="482"/>
      <c r="HM15" s="482"/>
      <c r="HN15" s="482"/>
      <c r="HO15" s="482"/>
      <c r="HP15" s="482"/>
      <c r="HQ15" s="482"/>
      <c r="HR15" s="482"/>
      <c r="HS15" s="482"/>
      <c r="HT15" s="482"/>
      <c r="HU15" s="482"/>
      <c r="HV15" s="482"/>
      <c r="HW15" s="482"/>
      <c r="HX15" s="482"/>
      <c r="HY15" s="482"/>
      <c r="HZ15" s="482"/>
      <c r="IA15" s="482"/>
      <c r="IB15" s="482"/>
      <c r="IC15" s="482"/>
      <c r="ID15" s="482"/>
      <c r="IE15" s="482"/>
      <c r="IF15" s="482"/>
      <c r="IG15" s="482"/>
      <c r="IH15" s="482"/>
      <c r="II15" s="482"/>
      <c r="IJ15" s="482"/>
      <c r="IK15" s="482"/>
      <c r="IL15" s="482"/>
    </row>
  </sheetData>
  <sheetProtection algorithmName="SHA-512" hashValue="asf7Xxy57hLQk1YBBHyBe4VwXnAOs+OKZuOLRdD3FNizdu3W3NZCXDtpoghIA7rnhSw8RWEnVfRHjasBWhS/eQ==" saltValue="wp9ygGi3cdng8vl8VYqQog=="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85" zoomScaleNormal="85" zoomScaleSheetLayoutView="85" workbookViewId="0">
      <selection activeCell="A6" sqref="A6:B6"/>
    </sheetView>
  </sheetViews>
  <sheetFormatPr defaultRowHeight="10.8"/>
  <cols>
    <col min="1" max="1" width="8.21875" style="455" customWidth="1"/>
    <col min="2" max="2" width="13.88671875" style="455" customWidth="1"/>
    <col min="3" max="3" width="5.33203125" style="455" customWidth="1"/>
    <col min="4" max="4" width="32.44140625" style="455" customWidth="1"/>
    <col min="5" max="5" width="24.6640625" style="455" customWidth="1"/>
    <col min="6" max="6" width="12.6640625" style="455" bestFit="1" customWidth="1"/>
    <col min="7" max="7" width="16.44140625" style="455" customWidth="1"/>
    <col min="8" max="8" width="6.21875" style="455" customWidth="1"/>
    <col min="9" max="9" width="2.6640625" style="455" customWidth="1"/>
    <col min="10" max="10" width="3.77734375" style="455" customWidth="1"/>
    <col min="11" max="11" width="2.6640625" style="455" customWidth="1"/>
    <col min="12" max="256" width="9" style="455"/>
    <col min="257" max="257" width="8.21875" style="455" customWidth="1"/>
    <col min="258" max="258" width="13.88671875" style="455" customWidth="1"/>
    <col min="259" max="259" width="5.33203125" style="455" customWidth="1"/>
    <col min="260" max="260" width="32.44140625" style="455" customWidth="1"/>
    <col min="261" max="261" width="24.6640625" style="455" customWidth="1"/>
    <col min="262" max="262" width="12.6640625" style="455" bestFit="1" customWidth="1"/>
    <col min="263" max="263" width="16.44140625" style="455" customWidth="1"/>
    <col min="264" max="264" width="6.21875" style="455" customWidth="1"/>
    <col min="265" max="265" width="2.6640625" style="455" customWidth="1"/>
    <col min="266" max="266" width="3.77734375" style="455" customWidth="1"/>
    <col min="267" max="267" width="2.6640625" style="455" customWidth="1"/>
    <col min="268" max="512" width="9" style="455"/>
    <col min="513" max="513" width="8.21875" style="455" customWidth="1"/>
    <col min="514" max="514" width="13.88671875" style="455" customWidth="1"/>
    <col min="515" max="515" width="5.33203125" style="455" customWidth="1"/>
    <col min="516" max="516" width="32.44140625" style="455" customWidth="1"/>
    <col min="517" max="517" width="24.6640625" style="455" customWidth="1"/>
    <col min="518" max="518" width="12.6640625" style="455" bestFit="1" customWidth="1"/>
    <col min="519" max="519" width="16.44140625" style="455" customWidth="1"/>
    <col min="520" max="520" width="6.21875" style="455" customWidth="1"/>
    <col min="521" max="521" width="2.6640625" style="455" customWidth="1"/>
    <col min="522" max="522" width="3.77734375" style="455" customWidth="1"/>
    <col min="523" max="523" width="2.6640625" style="455" customWidth="1"/>
    <col min="524" max="768" width="9" style="455"/>
    <col min="769" max="769" width="8.21875" style="455" customWidth="1"/>
    <col min="770" max="770" width="13.88671875" style="455" customWidth="1"/>
    <col min="771" max="771" width="5.33203125" style="455" customWidth="1"/>
    <col min="772" max="772" width="32.44140625" style="455" customWidth="1"/>
    <col min="773" max="773" width="24.6640625" style="455" customWidth="1"/>
    <col min="774" max="774" width="12.6640625" style="455" bestFit="1" customWidth="1"/>
    <col min="775" max="775" width="16.44140625" style="455" customWidth="1"/>
    <col min="776" max="776" width="6.21875" style="455" customWidth="1"/>
    <col min="777" max="777" width="2.6640625" style="455" customWidth="1"/>
    <col min="778" max="778" width="3.77734375" style="455" customWidth="1"/>
    <col min="779" max="779" width="2.6640625" style="455" customWidth="1"/>
    <col min="780" max="1024" width="9" style="455"/>
    <col min="1025" max="1025" width="8.21875" style="455" customWidth="1"/>
    <col min="1026" max="1026" width="13.88671875" style="455" customWidth="1"/>
    <col min="1027" max="1027" width="5.33203125" style="455" customWidth="1"/>
    <col min="1028" max="1028" width="32.44140625" style="455" customWidth="1"/>
    <col min="1029" max="1029" width="24.6640625" style="455" customWidth="1"/>
    <col min="1030" max="1030" width="12.6640625" style="455" bestFit="1" customWidth="1"/>
    <col min="1031" max="1031" width="16.44140625" style="455" customWidth="1"/>
    <col min="1032" max="1032" width="6.21875" style="455" customWidth="1"/>
    <col min="1033" max="1033" width="2.6640625" style="455" customWidth="1"/>
    <col min="1034" max="1034" width="3.77734375" style="455" customWidth="1"/>
    <col min="1035" max="1035" width="2.6640625" style="455" customWidth="1"/>
    <col min="1036" max="1280" width="9" style="455"/>
    <col min="1281" max="1281" width="8.21875" style="455" customWidth="1"/>
    <col min="1282" max="1282" width="13.88671875" style="455" customWidth="1"/>
    <col min="1283" max="1283" width="5.33203125" style="455" customWidth="1"/>
    <col min="1284" max="1284" width="32.44140625" style="455" customWidth="1"/>
    <col min="1285" max="1285" width="24.6640625" style="455" customWidth="1"/>
    <col min="1286" max="1286" width="12.6640625" style="455" bestFit="1" customWidth="1"/>
    <col min="1287" max="1287" width="16.44140625" style="455" customWidth="1"/>
    <col min="1288" max="1288" width="6.21875" style="455" customWidth="1"/>
    <col min="1289" max="1289" width="2.6640625" style="455" customWidth="1"/>
    <col min="1290" max="1290" width="3.77734375" style="455" customWidth="1"/>
    <col min="1291" max="1291" width="2.6640625" style="455" customWidth="1"/>
    <col min="1292" max="1536" width="9" style="455"/>
    <col min="1537" max="1537" width="8.21875" style="455" customWidth="1"/>
    <col min="1538" max="1538" width="13.88671875" style="455" customWidth="1"/>
    <col min="1539" max="1539" width="5.33203125" style="455" customWidth="1"/>
    <col min="1540" max="1540" width="32.44140625" style="455" customWidth="1"/>
    <col min="1541" max="1541" width="24.6640625" style="455" customWidth="1"/>
    <col min="1542" max="1542" width="12.6640625" style="455" bestFit="1" customWidth="1"/>
    <col min="1543" max="1543" width="16.44140625" style="455" customWidth="1"/>
    <col min="1544" max="1544" width="6.21875" style="455" customWidth="1"/>
    <col min="1545" max="1545" width="2.6640625" style="455" customWidth="1"/>
    <col min="1546" max="1546" width="3.77734375" style="455" customWidth="1"/>
    <col min="1547" max="1547" width="2.6640625" style="455" customWidth="1"/>
    <col min="1548" max="1792" width="9" style="455"/>
    <col min="1793" max="1793" width="8.21875" style="455" customWidth="1"/>
    <col min="1794" max="1794" width="13.88671875" style="455" customWidth="1"/>
    <col min="1795" max="1795" width="5.33203125" style="455" customWidth="1"/>
    <col min="1796" max="1796" width="32.44140625" style="455" customWidth="1"/>
    <col min="1797" max="1797" width="24.6640625" style="455" customWidth="1"/>
    <col min="1798" max="1798" width="12.6640625" style="455" bestFit="1" customWidth="1"/>
    <col min="1799" max="1799" width="16.44140625" style="455" customWidth="1"/>
    <col min="1800" max="1800" width="6.21875" style="455" customWidth="1"/>
    <col min="1801" max="1801" width="2.6640625" style="455" customWidth="1"/>
    <col min="1802" max="1802" width="3.77734375" style="455" customWidth="1"/>
    <col min="1803" max="1803" width="2.6640625" style="455" customWidth="1"/>
    <col min="1804" max="2048" width="9" style="455"/>
    <col min="2049" max="2049" width="8.21875" style="455" customWidth="1"/>
    <col min="2050" max="2050" width="13.88671875" style="455" customWidth="1"/>
    <col min="2051" max="2051" width="5.33203125" style="455" customWidth="1"/>
    <col min="2052" max="2052" width="32.44140625" style="455" customWidth="1"/>
    <col min="2053" max="2053" width="24.6640625" style="455" customWidth="1"/>
    <col min="2054" max="2054" width="12.6640625" style="455" bestFit="1" customWidth="1"/>
    <col min="2055" max="2055" width="16.44140625" style="455" customWidth="1"/>
    <col min="2056" max="2056" width="6.21875" style="455" customWidth="1"/>
    <col min="2057" max="2057" width="2.6640625" style="455" customWidth="1"/>
    <col min="2058" max="2058" width="3.77734375" style="455" customWidth="1"/>
    <col min="2059" max="2059" width="2.6640625" style="455" customWidth="1"/>
    <col min="2060" max="2304" width="9" style="455"/>
    <col min="2305" max="2305" width="8.21875" style="455" customWidth="1"/>
    <col min="2306" max="2306" width="13.88671875" style="455" customWidth="1"/>
    <col min="2307" max="2307" width="5.33203125" style="455" customWidth="1"/>
    <col min="2308" max="2308" width="32.44140625" style="455" customWidth="1"/>
    <col min="2309" max="2309" width="24.6640625" style="455" customWidth="1"/>
    <col min="2310" max="2310" width="12.6640625" style="455" bestFit="1" customWidth="1"/>
    <col min="2311" max="2311" width="16.44140625" style="455" customWidth="1"/>
    <col min="2312" max="2312" width="6.21875" style="455" customWidth="1"/>
    <col min="2313" max="2313" width="2.6640625" style="455" customWidth="1"/>
    <col min="2314" max="2314" width="3.77734375" style="455" customWidth="1"/>
    <col min="2315" max="2315" width="2.6640625" style="455" customWidth="1"/>
    <col min="2316" max="2560" width="9" style="455"/>
    <col min="2561" max="2561" width="8.21875" style="455" customWidth="1"/>
    <col min="2562" max="2562" width="13.88671875" style="455" customWidth="1"/>
    <col min="2563" max="2563" width="5.33203125" style="455" customWidth="1"/>
    <col min="2564" max="2564" width="32.44140625" style="455" customWidth="1"/>
    <col min="2565" max="2565" width="24.6640625" style="455" customWidth="1"/>
    <col min="2566" max="2566" width="12.6640625" style="455" bestFit="1" customWidth="1"/>
    <col min="2567" max="2567" width="16.44140625" style="455" customWidth="1"/>
    <col min="2568" max="2568" width="6.21875" style="455" customWidth="1"/>
    <col min="2569" max="2569" width="2.6640625" style="455" customWidth="1"/>
    <col min="2570" max="2570" width="3.77734375" style="455" customWidth="1"/>
    <col min="2571" max="2571" width="2.6640625" style="455" customWidth="1"/>
    <col min="2572" max="2816" width="9" style="455"/>
    <col min="2817" max="2817" width="8.21875" style="455" customWidth="1"/>
    <col min="2818" max="2818" width="13.88671875" style="455" customWidth="1"/>
    <col min="2819" max="2819" width="5.33203125" style="455" customWidth="1"/>
    <col min="2820" max="2820" width="32.44140625" style="455" customWidth="1"/>
    <col min="2821" max="2821" width="24.6640625" style="455" customWidth="1"/>
    <col min="2822" max="2822" width="12.6640625" style="455" bestFit="1" customWidth="1"/>
    <col min="2823" max="2823" width="16.44140625" style="455" customWidth="1"/>
    <col min="2824" max="2824" width="6.21875" style="455" customWidth="1"/>
    <col min="2825" max="2825" width="2.6640625" style="455" customWidth="1"/>
    <col min="2826" max="2826" width="3.77734375" style="455" customWidth="1"/>
    <col min="2827" max="2827" width="2.6640625" style="455" customWidth="1"/>
    <col min="2828" max="3072" width="9" style="455"/>
    <col min="3073" max="3073" width="8.21875" style="455" customWidth="1"/>
    <col min="3074" max="3074" width="13.88671875" style="455" customWidth="1"/>
    <col min="3075" max="3075" width="5.33203125" style="455" customWidth="1"/>
    <col min="3076" max="3076" width="32.44140625" style="455" customWidth="1"/>
    <col min="3077" max="3077" width="24.6640625" style="455" customWidth="1"/>
    <col min="3078" max="3078" width="12.6640625" style="455" bestFit="1" customWidth="1"/>
    <col min="3079" max="3079" width="16.44140625" style="455" customWidth="1"/>
    <col min="3080" max="3080" width="6.21875" style="455" customWidth="1"/>
    <col min="3081" max="3081" width="2.6640625" style="455" customWidth="1"/>
    <col min="3082" max="3082" width="3.77734375" style="455" customWidth="1"/>
    <col min="3083" max="3083" width="2.6640625" style="455" customWidth="1"/>
    <col min="3084" max="3328" width="9" style="455"/>
    <col min="3329" max="3329" width="8.21875" style="455" customWidth="1"/>
    <col min="3330" max="3330" width="13.88671875" style="455" customWidth="1"/>
    <col min="3331" max="3331" width="5.33203125" style="455" customWidth="1"/>
    <col min="3332" max="3332" width="32.44140625" style="455" customWidth="1"/>
    <col min="3333" max="3333" width="24.6640625" style="455" customWidth="1"/>
    <col min="3334" max="3334" width="12.6640625" style="455" bestFit="1" customWidth="1"/>
    <col min="3335" max="3335" width="16.44140625" style="455" customWidth="1"/>
    <col min="3336" max="3336" width="6.21875" style="455" customWidth="1"/>
    <col min="3337" max="3337" width="2.6640625" style="455" customWidth="1"/>
    <col min="3338" max="3338" width="3.77734375" style="455" customWidth="1"/>
    <col min="3339" max="3339" width="2.6640625" style="455" customWidth="1"/>
    <col min="3340" max="3584" width="9" style="455"/>
    <col min="3585" max="3585" width="8.21875" style="455" customWidth="1"/>
    <col min="3586" max="3586" width="13.88671875" style="455" customWidth="1"/>
    <col min="3587" max="3587" width="5.33203125" style="455" customWidth="1"/>
    <col min="3588" max="3588" width="32.44140625" style="455" customWidth="1"/>
    <col min="3589" max="3589" width="24.6640625" style="455" customWidth="1"/>
    <col min="3590" max="3590" width="12.6640625" style="455" bestFit="1" customWidth="1"/>
    <col min="3591" max="3591" width="16.44140625" style="455" customWidth="1"/>
    <col min="3592" max="3592" width="6.21875" style="455" customWidth="1"/>
    <col min="3593" max="3593" width="2.6640625" style="455" customWidth="1"/>
    <col min="3594" max="3594" width="3.77734375" style="455" customWidth="1"/>
    <col min="3595" max="3595" width="2.6640625" style="455" customWidth="1"/>
    <col min="3596" max="3840" width="9" style="455"/>
    <col min="3841" max="3841" width="8.21875" style="455" customWidth="1"/>
    <col min="3842" max="3842" width="13.88671875" style="455" customWidth="1"/>
    <col min="3843" max="3843" width="5.33203125" style="455" customWidth="1"/>
    <col min="3844" max="3844" width="32.44140625" style="455" customWidth="1"/>
    <col min="3845" max="3845" width="24.6640625" style="455" customWidth="1"/>
    <col min="3846" max="3846" width="12.6640625" style="455" bestFit="1" customWidth="1"/>
    <col min="3847" max="3847" width="16.44140625" style="455" customWidth="1"/>
    <col min="3848" max="3848" width="6.21875" style="455" customWidth="1"/>
    <col min="3849" max="3849" width="2.6640625" style="455" customWidth="1"/>
    <col min="3850" max="3850" width="3.77734375" style="455" customWidth="1"/>
    <col min="3851" max="3851" width="2.6640625" style="455" customWidth="1"/>
    <col min="3852" max="4096" width="9" style="455"/>
    <col min="4097" max="4097" width="8.21875" style="455" customWidth="1"/>
    <col min="4098" max="4098" width="13.88671875" style="455" customWidth="1"/>
    <col min="4099" max="4099" width="5.33203125" style="455" customWidth="1"/>
    <col min="4100" max="4100" width="32.44140625" style="455" customWidth="1"/>
    <col min="4101" max="4101" width="24.6640625" style="455" customWidth="1"/>
    <col min="4102" max="4102" width="12.6640625" style="455" bestFit="1" customWidth="1"/>
    <col min="4103" max="4103" width="16.44140625" style="455" customWidth="1"/>
    <col min="4104" max="4104" width="6.21875" style="455" customWidth="1"/>
    <col min="4105" max="4105" width="2.6640625" style="455" customWidth="1"/>
    <col min="4106" max="4106" width="3.77734375" style="455" customWidth="1"/>
    <col min="4107" max="4107" width="2.6640625" style="455" customWidth="1"/>
    <col min="4108" max="4352" width="9" style="455"/>
    <col min="4353" max="4353" width="8.21875" style="455" customWidth="1"/>
    <col min="4354" max="4354" width="13.88671875" style="455" customWidth="1"/>
    <col min="4355" max="4355" width="5.33203125" style="455" customWidth="1"/>
    <col min="4356" max="4356" width="32.44140625" style="455" customWidth="1"/>
    <col min="4357" max="4357" width="24.6640625" style="455" customWidth="1"/>
    <col min="4358" max="4358" width="12.6640625" style="455" bestFit="1" customWidth="1"/>
    <col min="4359" max="4359" width="16.44140625" style="455" customWidth="1"/>
    <col min="4360" max="4360" width="6.21875" style="455" customWidth="1"/>
    <col min="4361" max="4361" width="2.6640625" style="455" customWidth="1"/>
    <col min="4362" max="4362" width="3.77734375" style="455" customWidth="1"/>
    <col min="4363" max="4363" width="2.6640625" style="455" customWidth="1"/>
    <col min="4364" max="4608" width="9" style="455"/>
    <col min="4609" max="4609" width="8.21875" style="455" customWidth="1"/>
    <col min="4610" max="4610" width="13.88671875" style="455" customWidth="1"/>
    <col min="4611" max="4611" width="5.33203125" style="455" customWidth="1"/>
    <col min="4612" max="4612" width="32.44140625" style="455" customWidth="1"/>
    <col min="4613" max="4613" width="24.6640625" style="455" customWidth="1"/>
    <col min="4614" max="4614" width="12.6640625" style="455" bestFit="1" customWidth="1"/>
    <col min="4615" max="4615" width="16.44140625" style="455" customWidth="1"/>
    <col min="4616" max="4616" width="6.21875" style="455" customWidth="1"/>
    <col min="4617" max="4617" width="2.6640625" style="455" customWidth="1"/>
    <col min="4618" max="4618" width="3.77734375" style="455" customWidth="1"/>
    <col min="4619" max="4619" width="2.6640625" style="455" customWidth="1"/>
    <col min="4620" max="4864" width="9" style="455"/>
    <col min="4865" max="4865" width="8.21875" style="455" customWidth="1"/>
    <col min="4866" max="4866" width="13.88671875" style="455" customWidth="1"/>
    <col min="4867" max="4867" width="5.33203125" style="455" customWidth="1"/>
    <col min="4868" max="4868" width="32.44140625" style="455" customWidth="1"/>
    <col min="4869" max="4869" width="24.6640625" style="455" customWidth="1"/>
    <col min="4870" max="4870" width="12.6640625" style="455" bestFit="1" customWidth="1"/>
    <col min="4871" max="4871" width="16.44140625" style="455" customWidth="1"/>
    <col min="4872" max="4872" width="6.21875" style="455" customWidth="1"/>
    <col min="4873" max="4873" width="2.6640625" style="455" customWidth="1"/>
    <col min="4874" max="4874" width="3.77734375" style="455" customWidth="1"/>
    <col min="4875" max="4875" width="2.6640625" style="455" customWidth="1"/>
    <col min="4876" max="5120" width="9" style="455"/>
    <col min="5121" max="5121" width="8.21875" style="455" customWidth="1"/>
    <col min="5122" max="5122" width="13.88671875" style="455" customWidth="1"/>
    <col min="5123" max="5123" width="5.33203125" style="455" customWidth="1"/>
    <col min="5124" max="5124" width="32.44140625" style="455" customWidth="1"/>
    <col min="5125" max="5125" width="24.6640625" style="455" customWidth="1"/>
    <col min="5126" max="5126" width="12.6640625" style="455" bestFit="1" customWidth="1"/>
    <col min="5127" max="5127" width="16.44140625" style="455" customWidth="1"/>
    <col min="5128" max="5128" width="6.21875" style="455" customWidth="1"/>
    <col min="5129" max="5129" width="2.6640625" style="455" customWidth="1"/>
    <col min="5130" max="5130" width="3.77734375" style="455" customWidth="1"/>
    <col min="5131" max="5131" width="2.6640625" style="455" customWidth="1"/>
    <col min="5132" max="5376" width="9" style="455"/>
    <col min="5377" max="5377" width="8.21875" style="455" customWidth="1"/>
    <col min="5378" max="5378" width="13.88671875" style="455" customWidth="1"/>
    <col min="5379" max="5379" width="5.33203125" style="455" customWidth="1"/>
    <col min="5380" max="5380" width="32.44140625" style="455" customWidth="1"/>
    <col min="5381" max="5381" width="24.6640625" style="455" customWidth="1"/>
    <col min="5382" max="5382" width="12.6640625" style="455" bestFit="1" customWidth="1"/>
    <col min="5383" max="5383" width="16.44140625" style="455" customWidth="1"/>
    <col min="5384" max="5384" width="6.21875" style="455" customWidth="1"/>
    <col min="5385" max="5385" width="2.6640625" style="455" customWidth="1"/>
    <col min="5386" max="5386" width="3.77734375" style="455" customWidth="1"/>
    <col min="5387" max="5387" width="2.6640625" style="455" customWidth="1"/>
    <col min="5388" max="5632" width="9" style="455"/>
    <col min="5633" max="5633" width="8.21875" style="455" customWidth="1"/>
    <col min="5634" max="5634" width="13.88671875" style="455" customWidth="1"/>
    <col min="5635" max="5635" width="5.33203125" style="455" customWidth="1"/>
    <col min="5636" max="5636" width="32.44140625" style="455" customWidth="1"/>
    <col min="5637" max="5637" width="24.6640625" style="455" customWidth="1"/>
    <col min="5638" max="5638" width="12.6640625" style="455" bestFit="1" customWidth="1"/>
    <col min="5639" max="5639" width="16.44140625" style="455" customWidth="1"/>
    <col min="5640" max="5640" width="6.21875" style="455" customWidth="1"/>
    <col min="5641" max="5641" width="2.6640625" style="455" customWidth="1"/>
    <col min="5642" max="5642" width="3.77734375" style="455" customWidth="1"/>
    <col min="5643" max="5643" width="2.6640625" style="455" customWidth="1"/>
    <col min="5644" max="5888" width="9" style="455"/>
    <col min="5889" max="5889" width="8.21875" style="455" customWidth="1"/>
    <col min="5890" max="5890" width="13.88671875" style="455" customWidth="1"/>
    <col min="5891" max="5891" width="5.33203125" style="455" customWidth="1"/>
    <col min="5892" max="5892" width="32.44140625" style="455" customWidth="1"/>
    <col min="5893" max="5893" width="24.6640625" style="455" customWidth="1"/>
    <col min="5894" max="5894" width="12.6640625" style="455" bestFit="1" customWidth="1"/>
    <col min="5895" max="5895" width="16.44140625" style="455" customWidth="1"/>
    <col min="5896" max="5896" width="6.21875" style="455" customWidth="1"/>
    <col min="5897" max="5897" width="2.6640625" style="455" customWidth="1"/>
    <col min="5898" max="5898" width="3.77734375" style="455" customWidth="1"/>
    <col min="5899" max="5899" width="2.6640625" style="455" customWidth="1"/>
    <col min="5900" max="6144" width="9" style="455"/>
    <col min="6145" max="6145" width="8.21875" style="455" customWidth="1"/>
    <col min="6146" max="6146" width="13.88671875" style="455" customWidth="1"/>
    <col min="6147" max="6147" width="5.33203125" style="455" customWidth="1"/>
    <col min="6148" max="6148" width="32.44140625" style="455" customWidth="1"/>
    <col min="6149" max="6149" width="24.6640625" style="455" customWidth="1"/>
    <col min="6150" max="6150" width="12.6640625" style="455" bestFit="1" customWidth="1"/>
    <col min="6151" max="6151" width="16.44140625" style="455" customWidth="1"/>
    <col min="6152" max="6152" width="6.21875" style="455" customWidth="1"/>
    <col min="6153" max="6153" width="2.6640625" style="455" customWidth="1"/>
    <col min="6154" max="6154" width="3.77734375" style="455" customWidth="1"/>
    <col min="6155" max="6155" width="2.6640625" style="455" customWidth="1"/>
    <col min="6156" max="6400" width="9" style="455"/>
    <col min="6401" max="6401" width="8.21875" style="455" customWidth="1"/>
    <col min="6402" max="6402" width="13.88671875" style="455" customWidth="1"/>
    <col min="6403" max="6403" width="5.33203125" style="455" customWidth="1"/>
    <col min="6404" max="6404" width="32.44140625" style="455" customWidth="1"/>
    <col min="6405" max="6405" width="24.6640625" style="455" customWidth="1"/>
    <col min="6406" max="6406" width="12.6640625" style="455" bestFit="1" customWidth="1"/>
    <col min="6407" max="6407" width="16.44140625" style="455" customWidth="1"/>
    <col min="6408" max="6408" width="6.21875" style="455" customWidth="1"/>
    <col min="6409" max="6409" width="2.6640625" style="455" customWidth="1"/>
    <col min="6410" max="6410" width="3.77734375" style="455" customWidth="1"/>
    <col min="6411" max="6411" width="2.6640625" style="455" customWidth="1"/>
    <col min="6412" max="6656" width="9" style="455"/>
    <col min="6657" max="6657" width="8.21875" style="455" customWidth="1"/>
    <col min="6658" max="6658" width="13.88671875" style="455" customWidth="1"/>
    <col min="6659" max="6659" width="5.33203125" style="455" customWidth="1"/>
    <col min="6660" max="6660" width="32.44140625" style="455" customWidth="1"/>
    <col min="6661" max="6661" width="24.6640625" style="455" customWidth="1"/>
    <col min="6662" max="6662" width="12.6640625" style="455" bestFit="1" customWidth="1"/>
    <col min="6663" max="6663" width="16.44140625" style="455" customWidth="1"/>
    <col min="6664" max="6664" width="6.21875" style="455" customWidth="1"/>
    <col min="6665" max="6665" width="2.6640625" style="455" customWidth="1"/>
    <col min="6666" max="6666" width="3.77734375" style="455" customWidth="1"/>
    <col min="6667" max="6667" width="2.6640625" style="455" customWidth="1"/>
    <col min="6668" max="6912" width="9" style="455"/>
    <col min="6913" max="6913" width="8.21875" style="455" customWidth="1"/>
    <col min="6914" max="6914" width="13.88671875" style="455" customWidth="1"/>
    <col min="6915" max="6915" width="5.33203125" style="455" customWidth="1"/>
    <col min="6916" max="6916" width="32.44140625" style="455" customWidth="1"/>
    <col min="6917" max="6917" width="24.6640625" style="455" customWidth="1"/>
    <col min="6918" max="6918" width="12.6640625" style="455" bestFit="1" customWidth="1"/>
    <col min="6919" max="6919" width="16.44140625" style="455" customWidth="1"/>
    <col min="6920" max="6920" width="6.21875" style="455" customWidth="1"/>
    <col min="6921" max="6921" width="2.6640625" style="455" customWidth="1"/>
    <col min="6922" max="6922" width="3.77734375" style="455" customWidth="1"/>
    <col min="6923" max="6923" width="2.6640625" style="455" customWidth="1"/>
    <col min="6924" max="7168" width="9" style="455"/>
    <col min="7169" max="7169" width="8.21875" style="455" customWidth="1"/>
    <col min="7170" max="7170" width="13.88671875" style="455" customWidth="1"/>
    <col min="7171" max="7171" width="5.33203125" style="455" customWidth="1"/>
    <col min="7172" max="7172" width="32.44140625" style="455" customWidth="1"/>
    <col min="7173" max="7173" width="24.6640625" style="455" customWidth="1"/>
    <col min="7174" max="7174" width="12.6640625" style="455" bestFit="1" customWidth="1"/>
    <col min="7175" max="7175" width="16.44140625" style="455" customWidth="1"/>
    <col min="7176" max="7176" width="6.21875" style="455" customWidth="1"/>
    <col min="7177" max="7177" width="2.6640625" style="455" customWidth="1"/>
    <col min="7178" max="7178" width="3.77734375" style="455" customWidth="1"/>
    <col min="7179" max="7179" width="2.6640625" style="455" customWidth="1"/>
    <col min="7180" max="7424" width="9" style="455"/>
    <col min="7425" max="7425" width="8.21875" style="455" customWidth="1"/>
    <col min="7426" max="7426" width="13.88671875" style="455" customWidth="1"/>
    <col min="7427" max="7427" width="5.33203125" style="455" customWidth="1"/>
    <col min="7428" max="7428" width="32.44140625" style="455" customWidth="1"/>
    <col min="7429" max="7429" width="24.6640625" style="455" customWidth="1"/>
    <col min="7430" max="7430" width="12.6640625" style="455" bestFit="1" customWidth="1"/>
    <col min="7431" max="7431" width="16.44140625" style="455" customWidth="1"/>
    <col min="7432" max="7432" width="6.21875" style="455" customWidth="1"/>
    <col min="7433" max="7433" width="2.6640625" style="455" customWidth="1"/>
    <col min="7434" max="7434" width="3.77734375" style="455" customWidth="1"/>
    <col min="7435" max="7435" width="2.6640625" style="455" customWidth="1"/>
    <col min="7436" max="7680" width="9" style="455"/>
    <col min="7681" max="7681" width="8.21875" style="455" customWidth="1"/>
    <col min="7682" max="7682" width="13.88671875" style="455" customWidth="1"/>
    <col min="7683" max="7683" width="5.33203125" style="455" customWidth="1"/>
    <col min="7684" max="7684" width="32.44140625" style="455" customWidth="1"/>
    <col min="7685" max="7685" width="24.6640625" style="455" customWidth="1"/>
    <col min="7686" max="7686" width="12.6640625" style="455" bestFit="1" customWidth="1"/>
    <col min="7687" max="7687" width="16.44140625" style="455" customWidth="1"/>
    <col min="7688" max="7688" width="6.21875" style="455" customWidth="1"/>
    <col min="7689" max="7689" width="2.6640625" style="455" customWidth="1"/>
    <col min="7690" max="7690" width="3.77734375" style="455" customWidth="1"/>
    <col min="7691" max="7691" width="2.6640625" style="455" customWidth="1"/>
    <col min="7692" max="7936" width="9" style="455"/>
    <col min="7937" max="7937" width="8.21875" style="455" customWidth="1"/>
    <col min="7938" max="7938" width="13.88671875" style="455" customWidth="1"/>
    <col min="7939" max="7939" width="5.33203125" style="455" customWidth="1"/>
    <col min="7940" max="7940" width="32.44140625" style="455" customWidth="1"/>
    <col min="7941" max="7941" width="24.6640625" style="455" customWidth="1"/>
    <col min="7942" max="7942" width="12.6640625" style="455" bestFit="1" customWidth="1"/>
    <col min="7943" max="7943" width="16.44140625" style="455" customWidth="1"/>
    <col min="7944" max="7944" width="6.21875" style="455" customWidth="1"/>
    <col min="7945" max="7945" width="2.6640625" style="455" customWidth="1"/>
    <col min="7946" max="7946" width="3.77734375" style="455" customWidth="1"/>
    <col min="7947" max="7947" width="2.6640625" style="455" customWidth="1"/>
    <col min="7948" max="8192" width="9" style="455"/>
    <col min="8193" max="8193" width="8.21875" style="455" customWidth="1"/>
    <col min="8194" max="8194" width="13.88671875" style="455" customWidth="1"/>
    <col min="8195" max="8195" width="5.33203125" style="455" customWidth="1"/>
    <col min="8196" max="8196" width="32.44140625" style="455" customWidth="1"/>
    <col min="8197" max="8197" width="24.6640625" style="455" customWidth="1"/>
    <col min="8198" max="8198" width="12.6640625" style="455" bestFit="1" customWidth="1"/>
    <col min="8199" max="8199" width="16.44140625" style="455" customWidth="1"/>
    <col min="8200" max="8200" width="6.21875" style="455" customWidth="1"/>
    <col min="8201" max="8201" width="2.6640625" style="455" customWidth="1"/>
    <col min="8202" max="8202" width="3.77734375" style="455" customWidth="1"/>
    <col min="8203" max="8203" width="2.6640625" style="455" customWidth="1"/>
    <col min="8204" max="8448" width="9" style="455"/>
    <col min="8449" max="8449" width="8.21875" style="455" customWidth="1"/>
    <col min="8450" max="8450" width="13.88671875" style="455" customWidth="1"/>
    <col min="8451" max="8451" width="5.33203125" style="455" customWidth="1"/>
    <col min="8452" max="8452" width="32.44140625" style="455" customWidth="1"/>
    <col min="8453" max="8453" width="24.6640625" style="455" customWidth="1"/>
    <col min="8454" max="8454" width="12.6640625" style="455" bestFit="1" customWidth="1"/>
    <col min="8455" max="8455" width="16.44140625" style="455" customWidth="1"/>
    <col min="8456" max="8456" width="6.21875" style="455" customWidth="1"/>
    <col min="8457" max="8457" width="2.6640625" style="455" customWidth="1"/>
    <col min="8458" max="8458" width="3.77734375" style="455" customWidth="1"/>
    <col min="8459" max="8459" width="2.6640625" style="455" customWidth="1"/>
    <col min="8460" max="8704" width="9" style="455"/>
    <col min="8705" max="8705" width="8.21875" style="455" customWidth="1"/>
    <col min="8706" max="8706" width="13.88671875" style="455" customWidth="1"/>
    <col min="8707" max="8707" width="5.33203125" style="455" customWidth="1"/>
    <col min="8708" max="8708" width="32.44140625" style="455" customWidth="1"/>
    <col min="8709" max="8709" width="24.6640625" style="455" customWidth="1"/>
    <col min="8710" max="8710" width="12.6640625" style="455" bestFit="1" customWidth="1"/>
    <col min="8711" max="8711" width="16.44140625" style="455" customWidth="1"/>
    <col min="8712" max="8712" width="6.21875" style="455" customWidth="1"/>
    <col min="8713" max="8713" width="2.6640625" style="455" customWidth="1"/>
    <col min="8714" max="8714" width="3.77734375" style="455" customWidth="1"/>
    <col min="8715" max="8715" width="2.6640625" style="455" customWidth="1"/>
    <col min="8716" max="8960" width="9" style="455"/>
    <col min="8961" max="8961" width="8.21875" style="455" customWidth="1"/>
    <col min="8962" max="8962" width="13.88671875" style="455" customWidth="1"/>
    <col min="8963" max="8963" width="5.33203125" style="455" customWidth="1"/>
    <col min="8964" max="8964" width="32.44140625" style="455" customWidth="1"/>
    <col min="8965" max="8965" width="24.6640625" style="455" customWidth="1"/>
    <col min="8966" max="8966" width="12.6640625" style="455" bestFit="1" customWidth="1"/>
    <col min="8967" max="8967" width="16.44140625" style="455" customWidth="1"/>
    <col min="8968" max="8968" width="6.21875" style="455" customWidth="1"/>
    <col min="8969" max="8969" width="2.6640625" style="455" customWidth="1"/>
    <col min="8970" max="8970" width="3.77734375" style="455" customWidth="1"/>
    <col min="8971" max="8971" width="2.6640625" style="455" customWidth="1"/>
    <col min="8972" max="9216" width="9" style="455"/>
    <col min="9217" max="9217" width="8.21875" style="455" customWidth="1"/>
    <col min="9218" max="9218" width="13.88671875" style="455" customWidth="1"/>
    <col min="9219" max="9219" width="5.33203125" style="455" customWidth="1"/>
    <col min="9220" max="9220" width="32.44140625" style="455" customWidth="1"/>
    <col min="9221" max="9221" width="24.6640625" style="455" customWidth="1"/>
    <col min="9222" max="9222" width="12.6640625" style="455" bestFit="1" customWidth="1"/>
    <col min="9223" max="9223" width="16.44140625" style="455" customWidth="1"/>
    <col min="9224" max="9224" width="6.21875" style="455" customWidth="1"/>
    <col min="9225" max="9225" width="2.6640625" style="455" customWidth="1"/>
    <col min="9226" max="9226" width="3.77734375" style="455" customWidth="1"/>
    <col min="9227" max="9227" width="2.6640625" style="455" customWidth="1"/>
    <col min="9228" max="9472" width="9" style="455"/>
    <col min="9473" max="9473" width="8.21875" style="455" customWidth="1"/>
    <col min="9474" max="9474" width="13.88671875" style="455" customWidth="1"/>
    <col min="9475" max="9475" width="5.33203125" style="455" customWidth="1"/>
    <col min="9476" max="9476" width="32.44140625" style="455" customWidth="1"/>
    <col min="9477" max="9477" width="24.6640625" style="455" customWidth="1"/>
    <col min="9478" max="9478" width="12.6640625" style="455" bestFit="1" customWidth="1"/>
    <col min="9479" max="9479" width="16.44140625" style="455" customWidth="1"/>
    <col min="9480" max="9480" width="6.21875" style="455" customWidth="1"/>
    <col min="9481" max="9481" width="2.6640625" style="455" customWidth="1"/>
    <col min="9482" max="9482" width="3.77734375" style="455" customWidth="1"/>
    <col min="9483" max="9483" width="2.6640625" style="455" customWidth="1"/>
    <col min="9484" max="9728" width="9" style="455"/>
    <col min="9729" max="9729" width="8.21875" style="455" customWidth="1"/>
    <col min="9730" max="9730" width="13.88671875" style="455" customWidth="1"/>
    <col min="9731" max="9731" width="5.33203125" style="455" customWidth="1"/>
    <col min="9732" max="9732" width="32.44140625" style="455" customWidth="1"/>
    <col min="9733" max="9733" width="24.6640625" style="455" customWidth="1"/>
    <col min="9734" max="9734" width="12.6640625" style="455" bestFit="1" customWidth="1"/>
    <col min="9735" max="9735" width="16.44140625" style="455" customWidth="1"/>
    <col min="9736" max="9736" width="6.21875" style="455" customWidth="1"/>
    <col min="9737" max="9737" width="2.6640625" style="455" customWidth="1"/>
    <col min="9738" max="9738" width="3.77734375" style="455" customWidth="1"/>
    <col min="9739" max="9739" width="2.6640625" style="455" customWidth="1"/>
    <col min="9740" max="9984" width="9" style="455"/>
    <col min="9985" max="9985" width="8.21875" style="455" customWidth="1"/>
    <col min="9986" max="9986" width="13.88671875" style="455" customWidth="1"/>
    <col min="9987" max="9987" width="5.33203125" style="455" customWidth="1"/>
    <col min="9988" max="9988" width="32.44140625" style="455" customWidth="1"/>
    <col min="9989" max="9989" width="24.6640625" style="455" customWidth="1"/>
    <col min="9990" max="9990" width="12.6640625" style="455" bestFit="1" customWidth="1"/>
    <col min="9991" max="9991" width="16.44140625" style="455" customWidth="1"/>
    <col min="9992" max="9992" width="6.21875" style="455" customWidth="1"/>
    <col min="9993" max="9993" width="2.6640625" style="455" customWidth="1"/>
    <col min="9994" max="9994" width="3.77734375" style="455" customWidth="1"/>
    <col min="9995" max="9995" width="2.6640625" style="455" customWidth="1"/>
    <col min="9996" max="10240" width="9" style="455"/>
    <col min="10241" max="10241" width="8.21875" style="455" customWidth="1"/>
    <col min="10242" max="10242" width="13.88671875" style="455" customWidth="1"/>
    <col min="10243" max="10243" width="5.33203125" style="455" customWidth="1"/>
    <col min="10244" max="10244" width="32.44140625" style="455" customWidth="1"/>
    <col min="10245" max="10245" width="24.6640625" style="455" customWidth="1"/>
    <col min="10246" max="10246" width="12.6640625" style="455" bestFit="1" customWidth="1"/>
    <col min="10247" max="10247" width="16.44140625" style="455" customWidth="1"/>
    <col min="10248" max="10248" width="6.21875" style="455" customWidth="1"/>
    <col min="10249" max="10249" width="2.6640625" style="455" customWidth="1"/>
    <col min="10250" max="10250" width="3.77734375" style="455" customWidth="1"/>
    <col min="10251" max="10251" width="2.6640625" style="455" customWidth="1"/>
    <col min="10252" max="10496" width="9" style="455"/>
    <col min="10497" max="10497" width="8.21875" style="455" customWidth="1"/>
    <col min="10498" max="10498" width="13.88671875" style="455" customWidth="1"/>
    <col min="10499" max="10499" width="5.33203125" style="455" customWidth="1"/>
    <col min="10500" max="10500" width="32.44140625" style="455" customWidth="1"/>
    <col min="10501" max="10501" width="24.6640625" style="455" customWidth="1"/>
    <col min="10502" max="10502" width="12.6640625" style="455" bestFit="1" customWidth="1"/>
    <col min="10503" max="10503" width="16.44140625" style="455" customWidth="1"/>
    <col min="10504" max="10504" width="6.21875" style="455" customWidth="1"/>
    <col min="10505" max="10505" width="2.6640625" style="455" customWidth="1"/>
    <col min="10506" max="10506" width="3.77734375" style="455" customWidth="1"/>
    <col min="10507" max="10507" width="2.6640625" style="455" customWidth="1"/>
    <col min="10508" max="10752" width="9" style="455"/>
    <col min="10753" max="10753" width="8.21875" style="455" customWidth="1"/>
    <col min="10754" max="10754" width="13.88671875" style="455" customWidth="1"/>
    <col min="10755" max="10755" width="5.33203125" style="455" customWidth="1"/>
    <col min="10756" max="10756" width="32.44140625" style="455" customWidth="1"/>
    <col min="10757" max="10757" width="24.6640625" style="455" customWidth="1"/>
    <col min="10758" max="10758" width="12.6640625" style="455" bestFit="1" customWidth="1"/>
    <col min="10759" max="10759" width="16.44140625" style="455" customWidth="1"/>
    <col min="10760" max="10760" width="6.21875" style="455" customWidth="1"/>
    <col min="10761" max="10761" width="2.6640625" style="455" customWidth="1"/>
    <col min="10762" max="10762" width="3.77734375" style="455" customWidth="1"/>
    <col min="10763" max="10763" width="2.6640625" style="455" customWidth="1"/>
    <col min="10764" max="11008" width="9" style="455"/>
    <col min="11009" max="11009" width="8.21875" style="455" customWidth="1"/>
    <col min="11010" max="11010" width="13.88671875" style="455" customWidth="1"/>
    <col min="11011" max="11011" width="5.33203125" style="455" customWidth="1"/>
    <col min="11012" max="11012" width="32.44140625" style="455" customWidth="1"/>
    <col min="11013" max="11013" width="24.6640625" style="455" customWidth="1"/>
    <col min="11014" max="11014" width="12.6640625" style="455" bestFit="1" customWidth="1"/>
    <col min="11015" max="11015" width="16.44140625" style="455" customWidth="1"/>
    <col min="11016" max="11016" width="6.21875" style="455" customWidth="1"/>
    <col min="11017" max="11017" width="2.6640625" style="455" customWidth="1"/>
    <col min="11018" max="11018" width="3.77734375" style="455" customWidth="1"/>
    <col min="11019" max="11019" width="2.6640625" style="455" customWidth="1"/>
    <col min="11020" max="11264" width="9" style="455"/>
    <col min="11265" max="11265" width="8.21875" style="455" customWidth="1"/>
    <col min="11266" max="11266" width="13.88671875" style="455" customWidth="1"/>
    <col min="11267" max="11267" width="5.33203125" style="455" customWidth="1"/>
    <col min="11268" max="11268" width="32.44140625" style="455" customWidth="1"/>
    <col min="11269" max="11269" width="24.6640625" style="455" customWidth="1"/>
    <col min="11270" max="11270" width="12.6640625" style="455" bestFit="1" customWidth="1"/>
    <col min="11271" max="11271" width="16.44140625" style="455" customWidth="1"/>
    <col min="11272" max="11272" width="6.21875" style="455" customWidth="1"/>
    <col min="11273" max="11273" width="2.6640625" style="455" customWidth="1"/>
    <col min="11274" max="11274" width="3.77734375" style="455" customWidth="1"/>
    <col min="11275" max="11275" width="2.6640625" style="455" customWidth="1"/>
    <col min="11276" max="11520" width="9" style="455"/>
    <col min="11521" max="11521" width="8.21875" style="455" customWidth="1"/>
    <col min="11522" max="11522" width="13.88671875" style="455" customWidth="1"/>
    <col min="11523" max="11523" width="5.33203125" style="455" customWidth="1"/>
    <col min="11524" max="11524" width="32.44140625" style="455" customWidth="1"/>
    <col min="11525" max="11525" width="24.6640625" style="455" customWidth="1"/>
    <col min="11526" max="11526" width="12.6640625" style="455" bestFit="1" customWidth="1"/>
    <col min="11527" max="11527" width="16.44140625" style="455" customWidth="1"/>
    <col min="11528" max="11528" width="6.21875" style="455" customWidth="1"/>
    <col min="11529" max="11529" width="2.6640625" style="455" customWidth="1"/>
    <col min="11530" max="11530" width="3.77734375" style="455" customWidth="1"/>
    <col min="11531" max="11531" width="2.6640625" style="455" customWidth="1"/>
    <col min="11532" max="11776" width="9" style="455"/>
    <col min="11777" max="11777" width="8.21875" style="455" customWidth="1"/>
    <col min="11778" max="11778" width="13.88671875" style="455" customWidth="1"/>
    <col min="11779" max="11779" width="5.33203125" style="455" customWidth="1"/>
    <col min="11780" max="11780" width="32.44140625" style="455" customWidth="1"/>
    <col min="11781" max="11781" width="24.6640625" style="455" customWidth="1"/>
    <col min="11782" max="11782" width="12.6640625" style="455" bestFit="1" customWidth="1"/>
    <col min="11783" max="11783" width="16.44140625" style="455" customWidth="1"/>
    <col min="11784" max="11784" width="6.21875" style="455" customWidth="1"/>
    <col min="11785" max="11785" width="2.6640625" style="455" customWidth="1"/>
    <col min="11786" max="11786" width="3.77734375" style="455" customWidth="1"/>
    <col min="11787" max="11787" width="2.6640625" style="455" customWidth="1"/>
    <col min="11788" max="12032" width="9" style="455"/>
    <col min="12033" max="12033" width="8.21875" style="455" customWidth="1"/>
    <col min="12034" max="12034" width="13.88671875" style="455" customWidth="1"/>
    <col min="12035" max="12035" width="5.33203125" style="455" customWidth="1"/>
    <col min="12036" max="12036" width="32.44140625" style="455" customWidth="1"/>
    <col min="12037" max="12037" width="24.6640625" style="455" customWidth="1"/>
    <col min="12038" max="12038" width="12.6640625" style="455" bestFit="1" customWidth="1"/>
    <col min="12039" max="12039" width="16.44140625" style="455" customWidth="1"/>
    <col min="12040" max="12040" width="6.21875" style="455" customWidth="1"/>
    <col min="12041" max="12041" width="2.6640625" style="455" customWidth="1"/>
    <col min="12042" max="12042" width="3.77734375" style="455" customWidth="1"/>
    <col min="12043" max="12043" width="2.6640625" style="455" customWidth="1"/>
    <col min="12044" max="12288" width="9" style="455"/>
    <col min="12289" max="12289" width="8.21875" style="455" customWidth="1"/>
    <col min="12290" max="12290" width="13.88671875" style="455" customWidth="1"/>
    <col min="12291" max="12291" width="5.33203125" style="455" customWidth="1"/>
    <col min="12292" max="12292" width="32.44140625" style="455" customWidth="1"/>
    <col min="12293" max="12293" width="24.6640625" style="455" customWidth="1"/>
    <col min="12294" max="12294" width="12.6640625" style="455" bestFit="1" customWidth="1"/>
    <col min="12295" max="12295" width="16.44140625" style="455" customWidth="1"/>
    <col min="12296" max="12296" width="6.21875" style="455" customWidth="1"/>
    <col min="12297" max="12297" width="2.6640625" style="455" customWidth="1"/>
    <col min="12298" max="12298" width="3.77734375" style="455" customWidth="1"/>
    <col min="12299" max="12299" width="2.6640625" style="455" customWidth="1"/>
    <col min="12300" max="12544" width="9" style="455"/>
    <col min="12545" max="12545" width="8.21875" style="455" customWidth="1"/>
    <col min="12546" max="12546" width="13.88671875" style="455" customWidth="1"/>
    <col min="12547" max="12547" width="5.33203125" style="455" customWidth="1"/>
    <col min="12548" max="12548" width="32.44140625" style="455" customWidth="1"/>
    <col min="12549" max="12549" width="24.6640625" style="455" customWidth="1"/>
    <col min="12550" max="12550" width="12.6640625" style="455" bestFit="1" customWidth="1"/>
    <col min="12551" max="12551" width="16.44140625" style="455" customWidth="1"/>
    <col min="12552" max="12552" width="6.21875" style="455" customWidth="1"/>
    <col min="12553" max="12553" width="2.6640625" style="455" customWidth="1"/>
    <col min="12554" max="12554" width="3.77734375" style="455" customWidth="1"/>
    <col min="12555" max="12555" width="2.6640625" style="455" customWidth="1"/>
    <col min="12556" max="12800" width="9" style="455"/>
    <col min="12801" max="12801" width="8.21875" style="455" customWidth="1"/>
    <col min="12802" max="12802" width="13.88671875" style="455" customWidth="1"/>
    <col min="12803" max="12803" width="5.33203125" style="455" customWidth="1"/>
    <col min="12804" max="12804" width="32.44140625" style="455" customWidth="1"/>
    <col min="12805" max="12805" width="24.6640625" style="455" customWidth="1"/>
    <col min="12806" max="12806" width="12.6640625" style="455" bestFit="1" customWidth="1"/>
    <col min="12807" max="12807" width="16.44140625" style="455" customWidth="1"/>
    <col min="12808" max="12808" width="6.21875" style="455" customWidth="1"/>
    <col min="12809" max="12809" width="2.6640625" style="455" customWidth="1"/>
    <col min="12810" max="12810" width="3.77734375" style="455" customWidth="1"/>
    <col min="12811" max="12811" width="2.6640625" style="455" customWidth="1"/>
    <col min="12812" max="13056" width="9" style="455"/>
    <col min="13057" max="13057" width="8.21875" style="455" customWidth="1"/>
    <col min="13058" max="13058" width="13.88671875" style="455" customWidth="1"/>
    <col min="13059" max="13059" width="5.33203125" style="455" customWidth="1"/>
    <col min="13060" max="13060" width="32.44140625" style="455" customWidth="1"/>
    <col min="13061" max="13061" width="24.6640625" style="455" customWidth="1"/>
    <col min="13062" max="13062" width="12.6640625" style="455" bestFit="1" customWidth="1"/>
    <col min="13063" max="13063" width="16.44140625" style="455" customWidth="1"/>
    <col min="13064" max="13064" width="6.21875" style="455" customWidth="1"/>
    <col min="13065" max="13065" width="2.6640625" style="455" customWidth="1"/>
    <col min="13066" max="13066" width="3.77734375" style="455" customWidth="1"/>
    <col min="13067" max="13067" width="2.6640625" style="455" customWidth="1"/>
    <col min="13068" max="13312" width="9" style="455"/>
    <col min="13313" max="13313" width="8.21875" style="455" customWidth="1"/>
    <col min="13314" max="13314" width="13.88671875" style="455" customWidth="1"/>
    <col min="13315" max="13315" width="5.33203125" style="455" customWidth="1"/>
    <col min="13316" max="13316" width="32.44140625" style="455" customWidth="1"/>
    <col min="13317" max="13317" width="24.6640625" style="455" customWidth="1"/>
    <col min="13318" max="13318" width="12.6640625" style="455" bestFit="1" customWidth="1"/>
    <col min="13319" max="13319" width="16.44140625" style="455" customWidth="1"/>
    <col min="13320" max="13320" width="6.21875" style="455" customWidth="1"/>
    <col min="13321" max="13321" width="2.6640625" style="455" customWidth="1"/>
    <col min="13322" max="13322" width="3.77734375" style="455" customWidth="1"/>
    <col min="13323" max="13323" width="2.6640625" style="455" customWidth="1"/>
    <col min="13324" max="13568" width="9" style="455"/>
    <col min="13569" max="13569" width="8.21875" style="455" customWidth="1"/>
    <col min="13570" max="13570" width="13.88671875" style="455" customWidth="1"/>
    <col min="13571" max="13571" width="5.33203125" style="455" customWidth="1"/>
    <col min="13572" max="13572" width="32.44140625" style="455" customWidth="1"/>
    <col min="13573" max="13573" width="24.6640625" style="455" customWidth="1"/>
    <col min="13574" max="13574" width="12.6640625" style="455" bestFit="1" customWidth="1"/>
    <col min="13575" max="13575" width="16.44140625" style="455" customWidth="1"/>
    <col min="13576" max="13576" width="6.21875" style="455" customWidth="1"/>
    <col min="13577" max="13577" width="2.6640625" style="455" customWidth="1"/>
    <col min="13578" max="13578" width="3.77734375" style="455" customWidth="1"/>
    <col min="13579" max="13579" width="2.6640625" style="455" customWidth="1"/>
    <col min="13580" max="13824" width="9" style="455"/>
    <col min="13825" max="13825" width="8.21875" style="455" customWidth="1"/>
    <col min="13826" max="13826" width="13.88671875" style="455" customWidth="1"/>
    <col min="13827" max="13827" width="5.33203125" style="455" customWidth="1"/>
    <col min="13828" max="13828" width="32.44140625" style="455" customWidth="1"/>
    <col min="13829" max="13829" width="24.6640625" style="455" customWidth="1"/>
    <col min="13830" max="13830" width="12.6640625" style="455" bestFit="1" customWidth="1"/>
    <col min="13831" max="13831" width="16.44140625" style="455" customWidth="1"/>
    <col min="13832" max="13832" width="6.21875" style="455" customWidth="1"/>
    <col min="13833" max="13833" width="2.6640625" style="455" customWidth="1"/>
    <col min="13834" max="13834" width="3.77734375" style="455" customWidth="1"/>
    <col min="13835" max="13835" width="2.6640625" style="455" customWidth="1"/>
    <col min="13836" max="14080" width="9" style="455"/>
    <col min="14081" max="14081" width="8.21875" style="455" customWidth="1"/>
    <col min="14082" max="14082" width="13.88671875" style="455" customWidth="1"/>
    <col min="14083" max="14083" width="5.33203125" style="455" customWidth="1"/>
    <col min="14084" max="14084" width="32.44140625" style="455" customWidth="1"/>
    <col min="14085" max="14085" width="24.6640625" style="455" customWidth="1"/>
    <col min="14086" max="14086" width="12.6640625" style="455" bestFit="1" customWidth="1"/>
    <col min="14087" max="14087" width="16.44140625" style="455" customWidth="1"/>
    <col min="14088" max="14088" width="6.21875" style="455" customWidth="1"/>
    <col min="14089" max="14089" width="2.6640625" style="455" customWidth="1"/>
    <col min="14090" max="14090" width="3.77734375" style="455" customWidth="1"/>
    <col min="14091" max="14091" width="2.6640625" style="455" customWidth="1"/>
    <col min="14092" max="14336" width="9" style="455"/>
    <col min="14337" max="14337" width="8.21875" style="455" customWidth="1"/>
    <col min="14338" max="14338" width="13.88671875" style="455" customWidth="1"/>
    <col min="14339" max="14339" width="5.33203125" style="455" customWidth="1"/>
    <col min="14340" max="14340" width="32.44140625" style="455" customWidth="1"/>
    <col min="14341" max="14341" width="24.6640625" style="455" customWidth="1"/>
    <col min="14342" max="14342" width="12.6640625" style="455" bestFit="1" customWidth="1"/>
    <col min="14343" max="14343" width="16.44140625" style="455" customWidth="1"/>
    <col min="14344" max="14344" width="6.21875" style="455" customWidth="1"/>
    <col min="14345" max="14345" width="2.6640625" style="455" customWidth="1"/>
    <col min="14346" max="14346" width="3.77734375" style="455" customWidth="1"/>
    <col min="14347" max="14347" width="2.6640625" style="455" customWidth="1"/>
    <col min="14348" max="14592" width="9" style="455"/>
    <col min="14593" max="14593" width="8.21875" style="455" customWidth="1"/>
    <col min="14594" max="14594" width="13.88671875" style="455" customWidth="1"/>
    <col min="14595" max="14595" width="5.33203125" style="455" customWidth="1"/>
    <col min="14596" max="14596" width="32.44140625" style="455" customWidth="1"/>
    <col min="14597" max="14597" width="24.6640625" style="455" customWidth="1"/>
    <col min="14598" max="14598" width="12.6640625" style="455" bestFit="1" customWidth="1"/>
    <col min="14599" max="14599" width="16.44140625" style="455" customWidth="1"/>
    <col min="14600" max="14600" width="6.21875" style="455" customWidth="1"/>
    <col min="14601" max="14601" width="2.6640625" style="455" customWidth="1"/>
    <col min="14602" max="14602" width="3.77734375" style="455" customWidth="1"/>
    <col min="14603" max="14603" width="2.6640625" style="455" customWidth="1"/>
    <col min="14604" max="14848" width="9" style="455"/>
    <col min="14849" max="14849" width="8.21875" style="455" customWidth="1"/>
    <col min="14850" max="14850" width="13.88671875" style="455" customWidth="1"/>
    <col min="14851" max="14851" width="5.33203125" style="455" customWidth="1"/>
    <col min="14852" max="14852" width="32.44140625" style="455" customWidth="1"/>
    <col min="14853" max="14853" width="24.6640625" style="455" customWidth="1"/>
    <col min="14854" max="14854" width="12.6640625" style="455" bestFit="1" customWidth="1"/>
    <col min="14855" max="14855" width="16.44140625" style="455" customWidth="1"/>
    <col min="14856" max="14856" width="6.21875" style="455" customWidth="1"/>
    <col min="14857" max="14857" width="2.6640625" style="455" customWidth="1"/>
    <col min="14858" max="14858" width="3.77734375" style="455" customWidth="1"/>
    <col min="14859" max="14859" width="2.6640625" style="455" customWidth="1"/>
    <col min="14860" max="15104" width="9" style="455"/>
    <col min="15105" max="15105" width="8.21875" style="455" customWidth="1"/>
    <col min="15106" max="15106" width="13.88671875" style="455" customWidth="1"/>
    <col min="15107" max="15107" width="5.33203125" style="455" customWidth="1"/>
    <col min="15108" max="15108" width="32.44140625" style="455" customWidth="1"/>
    <col min="15109" max="15109" width="24.6640625" style="455" customWidth="1"/>
    <col min="15110" max="15110" width="12.6640625" style="455" bestFit="1" customWidth="1"/>
    <col min="15111" max="15111" width="16.44140625" style="455" customWidth="1"/>
    <col min="15112" max="15112" width="6.21875" style="455" customWidth="1"/>
    <col min="15113" max="15113" width="2.6640625" style="455" customWidth="1"/>
    <col min="15114" max="15114" width="3.77734375" style="455" customWidth="1"/>
    <col min="15115" max="15115" width="2.6640625" style="455" customWidth="1"/>
    <col min="15116" max="15360" width="9" style="455"/>
    <col min="15361" max="15361" width="8.21875" style="455" customWidth="1"/>
    <col min="15362" max="15362" width="13.88671875" style="455" customWidth="1"/>
    <col min="15363" max="15363" width="5.33203125" style="455" customWidth="1"/>
    <col min="15364" max="15364" width="32.44140625" style="455" customWidth="1"/>
    <col min="15365" max="15365" width="24.6640625" style="455" customWidth="1"/>
    <col min="15366" max="15366" width="12.6640625" style="455" bestFit="1" customWidth="1"/>
    <col min="15367" max="15367" width="16.44140625" style="455" customWidth="1"/>
    <col min="15368" max="15368" width="6.21875" style="455" customWidth="1"/>
    <col min="15369" max="15369" width="2.6640625" style="455" customWidth="1"/>
    <col min="15370" max="15370" width="3.77734375" style="455" customWidth="1"/>
    <col min="15371" max="15371" width="2.6640625" style="455" customWidth="1"/>
    <col min="15372" max="15616" width="9" style="455"/>
    <col min="15617" max="15617" width="8.21875" style="455" customWidth="1"/>
    <col min="15618" max="15618" width="13.88671875" style="455" customWidth="1"/>
    <col min="15619" max="15619" width="5.33203125" style="455" customWidth="1"/>
    <col min="15620" max="15620" width="32.44140625" style="455" customWidth="1"/>
    <col min="15621" max="15621" width="24.6640625" style="455" customWidth="1"/>
    <col min="15622" max="15622" width="12.6640625" style="455" bestFit="1" customWidth="1"/>
    <col min="15623" max="15623" width="16.44140625" style="455" customWidth="1"/>
    <col min="15624" max="15624" width="6.21875" style="455" customWidth="1"/>
    <col min="15625" max="15625" width="2.6640625" style="455" customWidth="1"/>
    <col min="15626" max="15626" width="3.77734375" style="455" customWidth="1"/>
    <col min="15627" max="15627" width="2.6640625" style="455" customWidth="1"/>
    <col min="15628" max="15872" width="9" style="455"/>
    <col min="15873" max="15873" width="8.21875" style="455" customWidth="1"/>
    <col min="15874" max="15874" width="13.88671875" style="455" customWidth="1"/>
    <col min="15875" max="15875" width="5.33203125" style="455" customWidth="1"/>
    <col min="15876" max="15876" width="32.44140625" style="455" customWidth="1"/>
    <col min="15877" max="15877" width="24.6640625" style="455" customWidth="1"/>
    <col min="15878" max="15878" width="12.6640625" style="455" bestFit="1" customWidth="1"/>
    <col min="15879" max="15879" width="16.44140625" style="455" customWidth="1"/>
    <col min="15880" max="15880" width="6.21875" style="455" customWidth="1"/>
    <col min="15881" max="15881" width="2.6640625" style="455" customWidth="1"/>
    <col min="15882" max="15882" width="3.77734375" style="455" customWidth="1"/>
    <col min="15883" max="15883" width="2.6640625" style="455" customWidth="1"/>
    <col min="15884" max="16128" width="9" style="455"/>
    <col min="16129" max="16129" width="8.21875" style="455" customWidth="1"/>
    <col min="16130" max="16130" width="13.88671875" style="455" customWidth="1"/>
    <col min="16131" max="16131" width="5.33203125" style="455" customWidth="1"/>
    <col min="16132" max="16132" width="32.44140625" style="455" customWidth="1"/>
    <col min="16133" max="16133" width="24.6640625" style="455" customWidth="1"/>
    <col min="16134" max="16134" width="12.6640625" style="455" bestFit="1" customWidth="1"/>
    <col min="16135" max="16135" width="16.44140625" style="455" customWidth="1"/>
    <col min="16136" max="16136" width="6.21875" style="455" customWidth="1"/>
    <col min="16137" max="16137" width="2.6640625" style="455" customWidth="1"/>
    <col min="16138" max="16138" width="3.77734375" style="455" customWidth="1"/>
    <col min="16139" max="16139" width="2.6640625" style="455" customWidth="1"/>
    <col min="16140" max="16384" width="9" style="455"/>
  </cols>
  <sheetData>
    <row r="1" spans="1:11" ht="10.8" customHeight="1"/>
    <row r="2" spans="1:11" ht="23.4">
      <c r="A2" s="1560" t="s">
        <v>2215</v>
      </c>
      <c r="B2" s="1560"/>
      <c r="C2" s="1560"/>
      <c r="D2" s="1560"/>
      <c r="E2" s="1560"/>
      <c r="F2" s="1560"/>
      <c r="G2" s="1560"/>
      <c r="H2" s="1560"/>
      <c r="I2" s="1560"/>
      <c r="J2" s="1560"/>
      <c r="K2" s="1560"/>
    </row>
    <row r="3" spans="1:11" ht="16.8" customHeight="1">
      <c r="A3" s="563" t="s">
        <v>2216</v>
      </c>
      <c r="B3" s="1561"/>
      <c r="C3" s="1561"/>
      <c r="D3" s="458"/>
      <c r="E3" s="458"/>
      <c r="F3" s="458"/>
      <c r="G3" s="458"/>
      <c r="H3" s="458"/>
      <c r="I3" s="458"/>
      <c r="J3" s="458"/>
      <c r="K3" s="458"/>
    </row>
    <row r="4" spans="1:11" ht="7.5" customHeight="1"/>
    <row r="5" spans="1:11" ht="37.5" customHeight="1">
      <c r="A5" s="1562" t="s">
        <v>2212</v>
      </c>
      <c r="B5" s="1563"/>
      <c r="C5" s="1564" t="s">
        <v>2213</v>
      </c>
      <c r="D5" s="1564"/>
      <c r="E5" s="456" t="s">
        <v>2217</v>
      </c>
      <c r="F5" s="456" t="s">
        <v>2218</v>
      </c>
      <c r="G5" s="456" t="s">
        <v>2219</v>
      </c>
      <c r="H5" s="1565" t="s">
        <v>2220</v>
      </c>
      <c r="I5" s="1563"/>
      <c r="J5" s="1563"/>
      <c r="K5" s="1566"/>
    </row>
    <row r="6" spans="1:11" ht="27" customHeight="1">
      <c r="A6" s="1557"/>
      <c r="B6" s="1558"/>
      <c r="C6" s="1559"/>
      <c r="D6" s="1559"/>
      <c r="E6" s="527"/>
      <c r="F6" s="528"/>
      <c r="G6" s="529"/>
      <c r="H6" s="530"/>
      <c r="I6" s="531" t="s">
        <v>90</v>
      </c>
      <c r="J6" s="531"/>
      <c r="K6" s="532" t="s">
        <v>2214</v>
      </c>
    </row>
    <row r="7" spans="1:11" ht="27" customHeight="1">
      <c r="A7" s="1567"/>
      <c r="B7" s="1568"/>
      <c r="C7" s="1569"/>
      <c r="D7" s="1569"/>
      <c r="E7" s="533"/>
      <c r="F7" s="534"/>
      <c r="G7" s="535"/>
      <c r="H7" s="536"/>
      <c r="I7" s="537" t="s">
        <v>90</v>
      </c>
      <c r="J7" s="537"/>
      <c r="K7" s="538" t="s">
        <v>2214</v>
      </c>
    </row>
    <row r="8" spans="1:11" ht="27" customHeight="1">
      <c r="A8" s="1567"/>
      <c r="B8" s="1568"/>
      <c r="C8" s="1569"/>
      <c r="D8" s="1569"/>
      <c r="E8" s="533"/>
      <c r="F8" s="534"/>
      <c r="G8" s="535"/>
      <c r="H8" s="536"/>
      <c r="I8" s="537" t="s">
        <v>90</v>
      </c>
      <c r="J8" s="537"/>
      <c r="K8" s="538" t="s">
        <v>2214</v>
      </c>
    </row>
    <row r="9" spans="1:11" ht="27" customHeight="1">
      <c r="A9" s="1567"/>
      <c r="B9" s="1568"/>
      <c r="C9" s="1569"/>
      <c r="D9" s="1569"/>
      <c r="E9" s="533"/>
      <c r="F9" s="534"/>
      <c r="G9" s="535"/>
      <c r="H9" s="536"/>
      <c r="I9" s="537" t="s">
        <v>90</v>
      </c>
      <c r="J9" s="537"/>
      <c r="K9" s="538" t="s">
        <v>2214</v>
      </c>
    </row>
    <row r="10" spans="1:11" ht="27" customHeight="1">
      <c r="A10" s="1567"/>
      <c r="B10" s="1568"/>
      <c r="C10" s="1569"/>
      <c r="D10" s="1569"/>
      <c r="E10" s="533"/>
      <c r="F10" s="534"/>
      <c r="G10" s="535"/>
      <c r="H10" s="536"/>
      <c r="I10" s="537" t="s">
        <v>90</v>
      </c>
      <c r="J10" s="537"/>
      <c r="K10" s="538" t="s">
        <v>2214</v>
      </c>
    </row>
    <row r="11" spans="1:11" ht="27" customHeight="1">
      <c r="A11" s="1567"/>
      <c r="B11" s="1568"/>
      <c r="C11" s="1569"/>
      <c r="D11" s="1569"/>
      <c r="E11" s="533"/>
      <c r="F11" s="534"/>
      <c r="G11" s="535"/>
      <c r="H11" s="536"/>
      <c r="I11" s="537" t="s">
        <v>90</v>
      </c>
      <c r="J11" s="537"/>
      <c r="K11" s="538" t="s">
        <v>2214</v>
      </c>
    </row>
    <row r="12" spans="1:11" ht="27" customHeight="1">
      <c r="A12" s="1567"/>
      <c r="B12" s="1568"/>
      <c r="C12" s="1569"/>
      <c r="D12" s="1569"/>
      <c r="E12" s="533"/>
      <c r="F12" s="534"/>
      <c r="G12" s="535"/>
      <c r="H12" s="536"/>
      <c r="I12" s="537" t="s">
        <v>90</v>
      </c>
      <c r="J12" s="537"/>
      <c r="K12" s="538" t="s">
        <v>2214</v>
      </c>
    </row>
    <row r="13" spans="1:11" ht="27" customHeight="1">
      <c r="A13" s="1567"/>
      <c r="B13" s="1568"/>
      <c r="C13" s="1569"/>
      <c r="D13" s="1569"/>
      <c r="E13" s="533"/>
      <c r="F13" s="534"/>
      <c r="G13" s="535"/>
      <c r="H13" s="536"/>
      <c r="I13" s="537" t="s">
        <v>90</v>
      </c>
      <c r="J13" s="537"/>
      <c r="K13" s="538" t="s">
        <v>2214</v>
      </c>
    </row>
    <row r="14" spans="1:11" ht="27" customHeight="1">
      <c r="A14" s="1567"/>
      <c r="B14" s="1568"/>
      <c r="C14" s="1569"/>
      <c r="D14" s="1569"/>
      <c r="E14" s="533"/>
      <c r="F14" s="534"/>
      <c r="G14" s="535"/>
      <c r="H14" s="536"/>
      <c r="I14" s="537" t="s">
        <v>90</v>
      </c>
      <c r="J14" s="537"/>
      <c r="K14" s="538" t="s">
        <v>2214</v>
      </c>
    </row>
    <row r="15" spans="1:11" ht="27" customHeight="1">
      <c r="A15" s="1567"/>
      <c r="B15" s="1568"/>
      <c r="C15" s="1569"/>
      <c r="D15" s="1569"/>
      <c r="E15" s="533"/>
      <c r="F15" s="534"/>
      <c r="G15" s="535"/>
      <c r="H15" s="536"/>
      <c r="I15" s="537" t="s">
        <v>90</v>
      </c>
      <c r="J15" s="537"/>
      <c r="K15" s="538" t="s">
        <v>2214</v>
      </c>
    </row>
    <row r="16" spans="1:11" ht="27" customHeight="1">
      <c r="A16" s="1567"/>
      <c r="B16" s="1568"/>
      <c r="C16" s="1569"/>
      <c r="D16" s="1569"/>
      <c r="E16" s="533"/>
      <c r="F16" s="534"/>
      <c r="G16" s="535"/>
      <c r="H16" s="536"/>
      <c r="I16" s="537" t="s">
        <v>90</v>
      </c>
      <c r="J16" s="537"/>
      <c r="K16" s="538" t="s">
        <v>2214</v>
      </c>
    </row>
    <row r="17" spans="1:11" ht="27" customHeight="1">
      <c r="A17" s="1567"/>
      <c r="B17" s="1568"/>
      <c r="C17" s="1569"/>
      <c r="D17" s="1569"/>
      <c r="E17" s="533"/>
      <c r="F17" s="534"/>
      <c r="G17" s="535"/>
      <c r="H17" s="536"/>
      <c r="I17" s="537" t="s">
        <v>90</v>
      </c>
      <c r="J17" s="537"/>
      <c r="K17" s="538" t="s">
        <v>2214</v>
      </c>
    </row>
    <row r="18" spans="1:11" ht="27" customHeight="1">
      <c r="A18" s="1572"/>
      <c r="B18" s="1573"/>
      <c r="C18" s="1574"/>
      <c r="D18" s="1574"/>
      <c r="E18" s="539"/>
      <c r="F18" s="540"/>
      <c r="G18" s="541"/>
      <c r="H18" s="542"/>
      <c r="I18" s="543" t="s">
        <v>90</v>
      </c>
      <c r="J18" s="543"/>
      <c r="K18" s="544" t="s">
        <v>2214</v>
      </c>
    </row>
    <row r="19" spans="1:11" s="457" customFormat="1" ht="15" customHeight="1">
      <c r="A19" s="1570" t="s">
        <v>746</v>
      </c>
      <c r="B19" s="1570"/>
      <c r="C19" s="1570"/>
      <c r="D19" s="1570"/>
      <c r="E19" s="1570"/>
      <c r="F19" s="1570"/>
      <c r="G19" s="1570"/>
      <c r="H19" s="1570"/>
      <c r="I19" s="1570"/>
      <c r="J19" s="1570"/>
      <c r="K19" s="1570"/>
    </row>
    <row r="20" spans="1:11" s="457" customFormat="1" ht="15" customHeight="1">
      <c r="A20" s="457" t="s">
        <v>2221</v>
      </c>
    </row>
    <row r="21" spans="1:11" s="457" customFormat="1" ht="15" customHeight="1">
      <c r="A21" s="457" t="s">
        <v>2222</v>
      </c>
    </row>
    <row r="22" spans="1:11" s="457" customFormat="1" ht="15" customHeight="1">
      <c r="A22" s="457" t="s">
        <v>2223</v>
      </c>
    </row>
    <row r="23" spans="1:11" s="457" customFormat="1" ht="15" customHeight="1">
      <c r="A23" s="457" t="s">
        <v>2224</v>
      </c>
    </row>
    <row r="24" spans="1:11" s="457" customFormat="1" ht="15" customHeight="1">
      <c r="A24" s="1571"/>
      <c r="B24" s="1571"/>
      <c r="C24" s="1571"/>
      <c r="D24" s="1571"/>
      <c r="E24" s="1571"/>
      <c r="F24" s="1571"/>
      <c r="G24" s="1571"/>
      <c r="H24" s="1571"/>
      <c r="I24" s="1571"/>
      <c r="J24" s="1571"/>
      <c r="K24" s="1571"/>
    </row>
    <row r="25" spans="1:11" ht="13.2">
      <c r="A25" s="457"/>
    </row>
  </sheetData>
  <sheetProtection algorithmName="SHA-512" hashValue="VdgAheTJ43cH9MpejZ/K7a7W7tz9eF1ApttsA7MAcQCiA+Hrf6IsytCSi5+ut8PExK/IodSMmqr/K+5/cI9Xkw==" saltValue="BVW0QrLDZuK7cKV3peRV9Q=="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362"/>
  <sheetViews>
    <sheetView showZeros="0" view="pageBreakPreview" topLeftCell="C1" zoomScaleNormal="80" zoomScaleSheetLayoutView="100" workbookViewId="0">
      <selection activeCell="B6" sqref="B4:J13"/>
    </sheetView>
  </sheetViews>
  <sheetFormatPr defaultRowHeight="13.2"/>
  <cols>
    <col min="1" max="1" width="4.33203125" style="1" customWidth="1"/>
    <col min="2" max="2" width="5" style="1" customWidth="1"/>
    <col min="3" max="3" width="8.88671875" style="1" customWidth="1"/>
    <col min="4" max="4" width="29.88671875" style="1" customWidth="1"/>
    <col min="5" max="5" width="34" style="1" customWidth="1"/>
    <col min="6" max="6" width="5.109375" style="1" customWidth="1"/>
    <col min="7" max="7" width="35.77734375" style="2" customWidth="1"/>
    <col min="8" max="8" width="7.109375" style="2" bestFit="1" customWidth="1"/>
    <col min="9" max="9" width="28.44140625" style="2" customWidth="1"/>
    <col min="10" max="10" width="5.21875" style="2" customWidth="1"/>
    <col min="11" max="11" width="5.88671875" style="2" customWidth="1"/>
    <col min="12" max="12" width="6.44140625" style="2" customWidth="1"/>
    <col min="13" max="13" width="8.33203125" style="2" customWidth="1"/>
    <col min="14" max="256" width="9" style="2"/>
    <col min="257" max="257" width="4.33203125" style="2" customWidth="1"/>
    <col min="258" max="258" width="5" style="2" customWidth="1"/>
    <col min="259" max="259" width="8.88671875" style="2" customWidth="1"/>
    <col min="260" max="260" width="29.88671875" style="2" customWidth="1"/>
    <col min="261" max="261" width="34" style="2" customWidth="1"/>
    <col min="262" max="262" width="5.109375" style="2" customWidth="1"/>
    <col min="263" max="263" width="35.77734375" style="2" customWidth="1"/>
    <col min="264" max="264" width="7.109375" style="2" bestFit="1" customWidth="1"/>
    <col min="265" max="265" width="28.44140625" style="2" customWidth="1"/>
    <col min="266" max="266" width="5.21875" style="2" customWidth="1"/>
    <col min="267" max="267" width="5.88671875" style="2" customWidth="1"/>
    <col min="268" max="268" width="6.44140625" style="2" customWidth="1"/>
    <col min="269" max="269" width="8.33203125" style="2" customWidth="1"/>
    <col min="270" max="512" width="9" style="2"/>
    <col min="513" max="513" width="4.33203125" style="2" customWidth="1"/>
    <col min="514" max="514" width="5" style="2" customWidth="1"/>
    <col min="515" max="515" width="8.88671875" style="2" customWidth="1"/>
    <col min="516" max="516" width="29.88671875" style="2" customWidth="1"/>
    <col min="517" max="517" width="34" style="2" customWidth="1"/>
    <col min="518" max="518" width="5.109375" style="2" customWidth="1"/>
    <col min="519" max="519" width="35.77734375" style="2" customWidth="1"/>
    <col min="520" max="520" width="7.109375" style="2" bestFit="1" customWidth="1"/>
    <col min="521" max="521" width="28.44140625" style="2" customWidth="1"/>
    <col min="522" max="522" width="5.21875" style="2" customWidth="1"/>
    <col min="523" max="523" width="5.88671875" style="2" customWidth="1"/>
    <col min="524" max="524" width="6.44140625" style="2" customWidth="1"/>
    <col min="525" max="525" width="8.33203125" style="2" customWidth="1"/>
    <col min="526" max="768" width="9" style="2"/>
    <col min="769" max="769" width="4.33203125" style="2" customWidth="1"/>
    <col min="770" max="770" width="5" style="2" customWidth="1"/>
    <col min="771" max="771" width="8.88671875" style="2" customWidth="1"/>
    <col min="772" max="772" width="29.88671875" style="2" customWidth="1"/>
    <col min="773" max="773" width="34" style="2" customWidth="1"/>
    <col min="774" max="774" width="5.109375" style="2" customWidth="1"/>
    <col min="775" max="775" width="35.77734375" style="2" customWidth="1"/>
    <col min="776" max="776" width="7.109375" style="2" bestFit="1" customWidth="1"/>
    <col min="777" max="777" width="28.44140625" style="2" customWidth="1"/>
    <col min="778" max="778" width="5.21875" style="2" customWidth="1"/>
    <col min="779" max="779" width="5.88671875" style="2" customWidth="1"/>
    <col min="780" max="780" width="6.44140625" style="2" customWidth="1"/>
    <col min="781" max="781" width="8.33203125" style="2" customWidth="1"/>
    <col min="782" max="1024" width="9" style="2"/>
    <col min="1025" max="1025" width="4.33203125" style="2" customWidth="1"/>
    <col min="1026" max="1026" width="5" style="2" customWidth="1"/>
    <col min="1027" max="1027" width="8.88671875" style="2" customWidth="1"/>
    <col min="1028" max="1028" width="29.88671875" style="2" customWidth="1"/>
    <col min="1029" max="1029" width="34" style="2" customWidth="1"/>
    <col min="1030" max="1030" width="5.109375" style="2" customWidth="1"/>
    <col min="1031" max="1031" width="35.77734375" style="2" customWidth="1"/>
    <col min="1032" max="1032" width="7.109375" style="2" bestFit="1" customWidth="1"/>
    <col min="1033" max="1033" width="28.44140625" style="2" customWidth="1"/>
    <col min="1034" max="1034" width="5.21875" style="2" customWidth="1"/>
    <col min="1035" max="1035" width="5.88671875" style="2" customWidth="1"/>
    <col min="1036" max="1036" width="6.44140625" style="2" customWidth="1"/>
    <col min="1037" max="1037" width="8.33203125" style="2" customWidth="1"/>
    <col min="1038" max="1280" width="9" style="2"/>
    <col min="1281" max="1281" width="4.33203125" style="2" customWidth="1"/>
    <col min="1282" max="1282" width="5" style="2" customWidth="1"/>
    <col min="1283" max="1283" width="8.88671875" style="2" customWidth="1"/>
    <col min="1284" max="1284" width="29.88671875" style="2" customWidth="1"/>
    <col min="1285" max="1285" width="34" style="2" customWidth="1"/>
    <col min="1286" max="1286" width="5.109375" style="2" customWidth="1"/>
    <col min="1287" max="1287" width="35.77734375" style="2" customWidth="1"/>
    <col min="1288" max="1288" width="7.109375" style="2" bestFit="1" customWidth="1"/>
    <col min="1289" max="1289" width="28.44140625" style="2" customWidth="1"/>
    <col min="1290" max="1290" width="5.21875" style="2" customWidth="1"/>
    <col min="1291" max="1291" width="5.88671875" style="2" customWidth="1"/>
    <col min="1292" max="1292" width="6.44140625" style="2" customWidth="1"/>
    <col min="1293" max="1293" width="8.33203125" style="2" customWidth="1"/>
    <col min="1294" max="1536" width="9" style="2"/>
    <col min="1537" max="1537" width="4.33203125" style="2" customWidth="1"/>
    <col min="1538" max="1538" width="5" style="2" customWidth="1"/>
    <col min="1539" max="1539" width="8.88671875" style="2" customWidth="1"/>
    <col min="1540" max="1540" width="29.88671875" style="2" customWidth="1"/>
    <col min="1541" max="1541" width="34" style="2" customWidth="1"/>
    <col min="1542" max="1542" width="5.109375" style="2" customWidth="1"/>
    <col min="1543" max="1543" width="35.77734375" style="2" customWidth="1"/>
    <col min="1544" max="1544" width="7.109375" style="2" bestFit="1" customWidth="1"/>
    <col min="1545" max="1545" width="28.44140625" style="2" customWidth="1"/>
    <col min="1546" max="1546" width="5.21875" style="2" customWidth="1"/>
    <col min="1547" max="1547" width="5.88671875" style="2" customWidth="1"/>
    <col min="1548" max="1548" width="6.44140625" style="2" customWidth="1"/>
    <col min="1549" max="1549" width="8.33203125" style="2" customWidth="1"/>
    <col min="1550" max="1792" width="9" style="2"/>
    <col min="1793" max="1793" width="4.33203125" style="2" customWidth="1"/>
    <col min="1794" max="1794" width="5" style="2" customWidth="1"/>
    <col min="1795" max="1795" width="8.88671875" style="2" customWidth="1"/>
    <col min="1796" max="1796" width="29.88671875" style="2" customWidth="1"/>
    <col min="1797" max="1797" width="34" style="2" customWidth="1"/>
    <col min="1798" max="1798" width="5.109375" style="2" customWidth="1"/>
    <col min="1799" max="1799" width="35.77734375" style="2" customWidth="1"/>
    <col min="1800" max="1800" width="7.109375" style="2" bestFit="1" customWidth="1"/>
    <col min="1801" max="1801" width="28.44140625" style="2" customWidth="1"/>
    <col min="1802" max="1802" width="5.21875" style="2" customWidth="1"/>
    <col min="1803" max="1803" width="5.88671875" style="2" customWidth="1"/>
    <col min="1804" max="1804" width="6.44140625" style="2" customWidth="1"/>
    <col min="1805" max="1805" width="8.33203125" style="2" customWidth="1"/>
    <col min="1806" max="2048" width="9" style="2"/>
    <col min="2049" max="2049" width="4.33203125" style="2" customWidth="1"/>
    <col min="2050" max="2050" width="5" style="2" customWidth="1"/>
    <col min="2051" max="2051" width="8.88671875" style="2" customWidth="1"/>
    <col min="2052" max="2052" width="29.88671875" style="2" customWidth="1"/>
    <col min="2053" max="2053" width="34" style="2" customWidth="1"/>
    <col min="2054" max="2054" width="5.109375" style="2" customWidth="1"/>
    <col min="2055" max="2055" width="35.77734375" style="2" customWidth="1"/>
    <col min="2056" max="2056" width="7.109375" style="2" bestFit="1" customWidth="1"/>
    <col min="2057" max="2057" width="28.44140625" style="2" customWidth="1"/>
    <col min="2058" max="2058" width="5.21875" style="2" customWidth="1"/>
    <col min="2059" max="2059" width="5.88671875" style="2" customWidth="1"/>
    <col min="2060" max="2060" width="6.44140625" style="2" customWidth="1"/>
    <col min="2061" max="2061" width="8.33203125" style="2" customWidth="1"/>
    <col min="2062" max="2304" width="9" style="2"/>
    <col min="2305" max="2305" width="4.33203125" style="2" customWidth="1"/>
    <col min="2306" max="2306" width="5" style="2" customWidth="1"/>
    <col min="2307" max="2307" width="8.88671875" style="2" customWidth="1"/>
    <col min="2308" max="2308" width="29.88671875" style="2" customWidth="1"/>
    <col min="2309" max="2309" width="34" style="2" customWidth="1"/>
    <col min="2310" max="2310" width="5.109375" style="2" customWidth="1"/>
    <col min="2311" max="2311" width="35.77734375" style="2" customWidth="1"/>
    <col min="2312" max="2312" width="7.109375" style="2" bestFit="1" customWidth="1"/>
    <col min="2313" max="2313" width="28.44140625" style="2" customWidth="1"/>
    <col min="2314" max="2314" width="5.21875" style="2" customWidth="1"/>
    <col min="2315" max="2315" width="5.88671875" style="2" customWidth="1"/>
    <col min="2316" max="2316" width="6.44140625" style="2" customWidth="1"/>
    <col min="2317" max="2317" width="8.33203125" style="2" customWidth="1"/>
    <col min="2318" max="2560" width="9" style="2"/>
    <col min="2561" max="2561" width="4.33203125" style="2" customWidth="1"/>
    <col min="2562" max="2562" width="5" style="2" customWidth="1"/>
    <col min="2563" max="2563" width="8.88671875" style="2" customWidth="1"/>
    <col min="2564" max="2564" width="29.88671875" style="2" customWidth="1"/>
    <col min="2565" max="2565" width="34" style="2" customWidth="1"/>
    <col min="2566" max="2566" width="5.109375" style="2" customWidth="1"/>
    <col min="2567" max="2567" width="35.77734375" style="2" customWidth="1"/>
    <col min="2568" max="2568" width="7.109375" style="2" bestFit="1" customWidth="1"/>
    <col min="2569" max="2569" width="28.44140625" style="2" customWidth="1"/>
    <col min="2570" max="2570" width="5.21875" style="2" customWidth="1"/>
    <col min="2571" max="2571" width="5.88671875" style="2" customWidth="1"/>
    <col min="2572" max="2572" width="6.44140625" style="2" customWidth="1"/>
    <col min="2573" max="2573" width="8.33203125" style="2" customWidth="1"/>
    <col min="2574" max="2816" width="9" style="2"/>
    <col min="2817" max="2817" width="4.33203125" style="2" customWidth="1"/>
    <col min="2818" max="2818" width="5" style="2" customWidth="1"/>
    <col min="2819" max="2819" width="8.88671875" style="2" customWidth="1"/>
    <col min="2820" max="2820" width="29.88671875" style="2" customWidth="1"/>
    <col min="2821" max="2821" width="34" style="2" customWidth="1"/>
    <col min="2822" max="2822" width="5.109375" style="2" customWidth="1"/>
    <col min="2823" max="2823" width="35.77734375" style="2" customWidth="1"/>
    <col min="2824" max="2824" width="7.109375" style="2" bestFit="1" customWidth="1"/>
    <col min="2825" max="2825" width="28.44140625" style="2" customWidth="1"/>
    <col min="2826" max="2826" width="5.21875" style="2" customWidth="1"/>
    <col min="2827" max="2827" width="5.88671875" style="2" customWidth="1"/>
    <col min="2828" max="2828" width="6.44140625" style="2" customWidth="1"/>
    <col min="2829" max="2829" width="8.33203125" style="2" customWidth="1"/>
    <col min="2830" max="3072" width="9" style="2"/>
    <col min="3073" max="3073" width="4.33203125" style="2" customWidth="1"/>
    <col min="3074" max="3074" width="5" style="2" customWidth="1"/>
    <col min="3075" max="3075" width="8.88671875" style="2" customWidth="1"/>
    <col min="3076" max="3076" width="29.88671875" style="2" customWidth="1"/>
    <col min="3077" max="3077" width="34" style="2" customWidth="1"/>
    <col min="3078" max="3078" width="5.109375" style="2" customWidth="1"/>
    <col min="3079" max="3079" width="35.77734375" style="2" customWidth="1"/>
    <col min="3080" max="3080" width="7.109375" style="2" bestFit="1" customWidth="1"/>
    <col min="3081" max="3081" width="28.44140625" style="2" customWidth="1"/>
    <col min="3082" max="3082" width="5.21875" style="2" customWidth="1"/>
    <col min="3083" max="3083" width="5.88671875" style="2" customWidth="1"/>
    <col min="3084" max="3084" width="6.44140625" style="2" customWidth="1"/>
    <col min="3085" max="3085" width="8.33203125" style="2" customWidth="1"/>
    <col min="3086" max="3328" width="9" style="2"/>
    <col min="3329" max="3329" width="4.33203125" style="2" customWidth="1"/>
    <col min="3330" max="3330" width="5" style="2" customWidth="1"/>
    <col min="3331" max="3331" width="8.88671875" style="2" customWidth="1"/>
    <col min="3332" max="3332" width="29.88671875" style="2" customWidth="1"/>
    <col min="3333" max="3333" width="34" style="2" customWidth="1"/>
    <col min="3334" max="3334" width="5.109375" style="2" customWidth="1"/>
    <col min="3335" max="3335" width="35.77734375" style="2" customWidth="1"/>
    <col min="3336" max="3336" width="7.109375" style="2" bestFit="1" customWidth="1"/>
    <col min="3337" max="3337" width="28.44140625" style="2" customWidth="1"/>
    <col min="3338" max="3338" width="5.21875" style="2" customWidth="1"/>
    <col min="3339" max="3339" width="5.88671875" style="2" customWidth="1"/>
    <col min="3340" max="3340" width="6.44140625" style="2" customWidth="1"/>
    <col min="3341" max="3341" width="8.33203125" style="2" customWidth="1"/>
    <col min="3342" max="3584" width="9" style="2"/>
    <col min="3585" max="3585" width="4.33203125" style="2" customWidth="1"/>
    <col min="3586" max="3586" width="5" style="2" customWidth="1"/>
    <col min="3587" max="3587" width="8.88671875" style="2" customWidth="1"/>
    <col min="3588" max="3588" width="29.88671875" style="2" customWidth="1"/>
    <col min="3589" max="3589" width="34" style="2" customWidth="1"/>
    <col min="3590" max="3590" width="5.109375" style="2" customWidth="1"/>
    <col min="3591" max="3591" width="35.77734375" style="2" customWidth="1"/>
    <col min="3592" max="3592" width="7.109375" style="2" bestFit="1" customWidth="1"/>
    <col min="3593" max="3593" width="28.44140625" style="2" customWidth="1"/>
    <col min="3594" max="3594" width="5.21875" style="2" customWidth="1"/>
    <col min="3595" max="3595" width="5.88671875" style="2" customWidth="1"/>
    <col min="3596" max="3596" width="6.44140625" style="2" customWidth="1"/>
    <col min="3597" max="3597" width="8.33203125" style="2" customWidth="1"/>
    <col min="3598" max="3840" width="9" style="2"/>
    <col min="3841" max="3841" width="4.33203125" style="2" customWidth="1"/>
    <col min="3842" max="3842" width="5" style="2" customWidth="1"/>
    <col min="3843" max="3843" width="8.88671875" style="2" customWidth="1"/>
    <col min="3844" max="3844" width="29.88671875" style="2" customWidth="1"/>
    <col min="3845" max="3845" width="34" style="2" customWidth="1"/>
    <col min="3846" max="3846" width="5.109375" style="2" customWidth="1"/>
    <col min="3847" max="3847" width="35.77734375" style="2" customWidth="1"/>
    <col min="3848" max="3848" width="7.109375" style="2" bestFit="1" customWidth="1"/>
    <col min="3849" max="3849" width="28.44140625" style="2" customWidth="1"/>
    <col min="3850" max="3850" width="5.21875" style="2" customWidth="1"/>
    <col min="3851" max="3851" width="5.88671875" style="2" customWidth="1"/>
    <col min="3852" max="3852" width="6.44140625" style="2" customWidth="1"/>
    <col min="3853" max="3853" width="8.33203125" style="2" customWidth="1"/>
    <col min="3854" max="4096" width="9" style="2"/>
    <col min="4097" max="4097" width="4.33203125" style="2" customWidth="1"/>
    <col min="4098" max="4098" width="5" style="2" customWidth="1"/>
    <col min="4099" max="4099" width="8.88671875" style="2" customWidth="1"/>
    <col min="4100" max="4100" width="29.88671875" style="2" customWidth="1"/>
    <col min="4101" max="4101" width="34" style="2" customWidth="1"/>
    <col min="4102" max="4102" width="5.109375" style="2" customWidth="1"/>
    <col min="4103" max="4103" width="35.77734375" style="2" customWidth="1"/>
    <col min="4104" max="4104" width="7.109375" style="2" bestFit="1" customWidth="1"/>
    <col min="4105" max="4105" width="28.44140625" style="2" customWidth="1"/>
    <col min="4106" max="4106" width="5.21875" style="2" customWidth="1"/>
    <col min="4107" max="4107" width="5.88671875" style="2" customWidth="1"/>
    <col min="4108" max="4108" width="6.44140625" style="2" customWidth="1"/>
    <col min="4109" max="4109" width="8.33203125" style="2" customWidth="1"/>
    <col min="4110" max="4352" width="9" style="2"/>
    <col min="4353" max="4353" width="4.33203125" style="2" customWidth="1"/>
    <col min="4354" max="4354" width="5" style="2" customWidth="1"/>
    <col min="4355" max="4355" width="8.88671875" style="2" customWidth="1"/>
    <col min="4356" max="4356" width="29.88671875" style="2" customWidth="1"/>
    <col min="4357" max="4357" width="34" style="2" customWidth="1"/>
    <col min="4358" max="4358" width="5.109375" style="2" customWidth="1"/>
    <col min="4359" max="4359" width="35.77734375" style="2" customWidth="1"/>
    <col min="4360" max="4360" width="7.109375" style="2" bestFit="1" customWidth="1"/>
    <col min="4361" max="4361" width="28.44140625" style="2" customWidth="1"/>
    <col min="4362" max="4362" width="5.21875" style="2" customWidth="1"/>
    <col min="4363" max="4363" width="5.88671875" style="2" customWidth="1"/>
    <col min="4364" max="4364" width="6.44140625" style="2" customWidth="1"/>
    <col min="4365" max="4365" width="8.33203125" style="2" customWidth="1"/>
    <col min="4366" max="4608" width="9" style="2"/>
    <col min="4609" max="4609" width="4.33203125" style="2" customWidth="1"/>
    <col min="4610" max="4610" width="5" style="2" customWidth="1"/>
    <col min="4611" max="4611" width="8.88671875" style="2" customWidth="1"/>
    <col min="4612" max="4612" width="29.88671875" style="2" customWidth="1"/>
    <col min="4613" max="4613" width="34" style="2" customWidth="1"/>
    <col min="4614" max="4614" width="5.109375" style="2" customWidth="1"/>
    <col min="4615" max="4615" width="35.77734375" style="2" customWidth="1"/>
    <col min="4616" max="4616" width="7.109375" style="2" bestFit="1" customWidth="1"/>
    <col min="4617" max="4617" width="28.44140625" style="2" customWidth="1"/>
    <col min="4618" max="4618" width="5.21875" style="2" customWidth="1"/>
    <col min="4619" max="4619" width="5.88671875" style="2" customWidth="1"/>
    <col min="4620" max="4620" width="6.44140625" style="2" customWidth="1"/>
    <col min="4621" max="4621" width="8.33203125" style="2" customWidth="1"/>
    <col min="4622" max="4864" width="9" style="2"/>
    <col min="4865" max="4865" width="4.33203125" style="2" customWidth="1"/>
    <col min="4866" max="4866" width="5" style="2" customWidth="1"/>
    <col min="4867" max="4867" width="8.88671875" style="2" customWidth="1"/>
    <col min="4868" max="4868" width="29.88671875" style="2" customWidth="1"/>
    <col min="4869" max="4869" width="34" style="2" customWidth="1"/>
    <col min="4870" max="4870" width="5.109375" style="2" customWidth="1"/>
    <col min="4871" max="4871" width="35.77734375" style="2" customWidth="1"/>
    <col min="4872" max="4872" width="7.109375" style="2" bestFit="1" customWidth="1"/>
    <col min="4873" max="4873" width="28.44140625" style="2" customWidth="1"/>
    <col min="4874" max="4874" width="5.21875" style="2" customWidth="1"/>
    <col min="4875" max="4875" width="5.88671875" style="2" customWidth="1"/>
    <col min="4876" max="4876" width="6.44140625" style="2" customWidth="1"/>
    <col min="4877" max="4877" width="8.33203125" style="2" customWidth="1"/>
    <col min="4878" max="5120" width="9" style="2"/>
    <col min="5121" max="5121" width="4.33203125" style="2" customWidth="1"/>
    <col min="5122" max="5122" width="5" style="2" customWidth="1"/>
    <col min="5123" max="5123" width="8.88671875" style="2" customWidth="1"/>
    <col min="5124" max="5124" width="29.88671875" style="2" customWidth="1"/>
    <col min="5125" max="5125" width="34" style="2" customWidth="1"/>
    <col min="5126" max="5126" width="5.109375" style="2" customWidth="1"/>
    <col min="5127" max="5127" width="35.77734375" style="2" customWidth="1"/>
    <col min="5128" max="5128" width="7.109375" style="2" bestFit="1" customWidth="1"/>
    <col min="5129" max="5129" width="28.44140625" style="2" customWidth="1"/>
    <col min="5130" max="5130" width="5.21875" style="2" customWidth="1"/>
    <col min="5131" max="5131" width="5.88671875" style="2" customWidth="1"/>
    <col min="5132" max="5132" width="6.44140625" style="2" customWidth="1"/>
    <col min="5133" max="5133" width="8.33203125" style="2" customWidth="1"/>
    <col min="5134" max="5376" width="9" style="2"/>
    <col min="5377" max="5377" width="4.33203125" style="2" customWidth="1"/>
    <col min="5378" max="5378" width="5" style="2" customWidth="1"/>
    <col min="5379" max="5379" width="8.88671875" style="2" customWidth="1"/>
    <col min="5380" max="5380" width="29.88671875" style="2" customWidth="1"/>
    <col min="5381" max="5381" width="34" style="2" customWidth="1"/>
    <col min="5382" max="5382" width="5.109375" style="2" customWidth="1"/>
    <col min="5383" max="5383" width="35.77734375" style="2" customWidth="1"/>
    <col min="5384" max="5384" width="7.109375" style="2" bestFit="1" customWidth="1"/>
    <col min="5385" max="5385" width="28.44140625" style="2" customWidth="1"/>
    <col min="5386" max="5386" width="5.21875" style="2" customWidth="1"/>
    <col min="5387" max="5387" width="5.88671875" style="2" customWidth="1"/>
    <col min="5388" max="5388" width="6.44140625" style="2" customWidth="1"/>
    <col min="5389" max="5389" width="8.33203125" style="2" customWidth="1"/>
    <col min="5390" max="5632" width="9" style="2"/>
    <col min="5633" max="5633" width="4.33203125" style="2" customWidth="1"/>
    <col min="5634" max="5634" width="5" style="2" customWidth="1"/>
    <col min="5635" max="5635" width="8.88671875" style="2" customWidth="1"/>
    <col min="5636" max="5636" width="29.88671875" style="2" customWidth="1"/>
    <col min="5637" max="5637" width="34" style="2" customWidth="1"/>
    <col min="5638" max="5638" width="5.109375" style="2" customWidth="1"/>
    <col min="5639" max="5639" width="35.77734375" style="2" customWidth="1"/>
    <col min="5640" max="5640" width="7.109375" style="2" bestFit="1" customWidth="1"/>
    <col min="5641" max="5641" width="28.44140625" style="2" customWidth="1"/>
    <col min="5642" max="5642" width="5.21875" style="2" customWidth="1"/>
    <col min="5643" max="5643" width="5.88671875" style="2" customWidth="1"/>
    <col min="5644" max="5644" width="6.44140625" style="2" customWidth="1"/>
    <col min="5645" max="5645" width="8.33203125" style="2" customWidth="1"/>
    <col min="5646" max="5888" width="9" style="2"/>
    <col min="5889" max="5889" width="4.33203125" style="2" customWidth="1"/>
    <col min="5890" max="5890" width="5" style="2" customWidth="1"/>
    <col min="5891" max="5891" width="8.88671875" style="2" customWidth="1"/>
    <col min="5892" max="5892" width="29.88671875" style="2" customWidth="1"/>
    <col min="5893" max="5893" width="34" style="2" customWidth="1"/>
    <col min="5894" max="5894" width="5.109375" style="2" customWidth="1"/>
    <col min="5895" max="5895" width="35.77734375" style="2" customWidth="1"/>
    <col min="5896" max="5896" width="7.109375" style="2" bestFit="1" customWidth="1"/>
    <col min="5897" max="5897" width="28.44140625" style="2" customWidth="1"/>
    <col min="5898" max="5898" width="5.21875" style="2" customWidth="1"/>
    <col min="5899" max="5899" width="5.88671875" style="2" customWidth="1"/>
    <col min="5900" max="5900" width="6.44140625" style="2" customWidth="1"/>
    <col min="5901" max="5901" width="8.33203125" style="2" customWidth="1"/>
    <col min="5902" max="6144" width="9" style="2"/>
    <col min="6145" max="6145" width="4.33203125" style="2" customWidth="1"/>
    <col min="6146" max="6146" width="5" style="2" customWidth="1"/>
    <col min="6147" max="6147" width="8.88671875" style="2" customWidth="1"/>
    <col min="6148" max="6148" width="29.88671875" style="2" customWidth="1"/>
    <col min="6149" max="6149" width="34" style="2" customWidth="1"/>
    <col min="6150" max="6150" width="5.109375" style="2" customWidth="1"/>
    <col min="6151" max="6151" width="35.77734375" style="2" customWidth="1"/>
    <col min="6152" max="6152" width="7.109375" style="2" bestFit="1" customWidth="1"/>
    <col min="6153" max="6153" width="28.44140625" style="2" customWidth="1"/>
    <col min="6154" max="6154" width="5.21875" style="2" customWidth="1"/>
    <col min="6155" max="6155" width="5.88671875" style="2" customWidth="1"/>
    <col min="6156" max="6156" width="6.44140625" style="2" customWidth="1"/>
    <col min="6157" max="6157" width="8.33203125" style="2" customWidth="1"/>
    <col min="6158" max="6400" width="9" style="2"/>
    <col min="6401" max="6401" width="4.33203125" style="2" customWidth="1"/>
    <col min="6402" max="6402" width="5" style="2" customWidth="1"/>
    <col min="6403" max="6403" width="8.88671875" style="2" customWidth="1"/>
    <col min="6404" max="6404" width="29.88671875" style="2" customWidth="1"/>
    <col min="6405" max="6405" width="34" style="2" customWidth="1"/>
    <col min="6406" max="6406" width="5.109375" style="2" customWidth="1"/>
    <col min="6407" max="6407" width="35.77734375" style="2" customWidth="1"/>
    <col min="6408" max="6408" width="7.109375" style="2" bestFit="1" customWidth="1"/>
    <col min="6409" max="6409" width="28.44140625" style="2" customWidth="1"/>
    <col min="6410" max="6410" width="5.21875" style="2" customWidth="1"/>
    <col min="6411" max="6411" width="5.88671875" style="2" customWidth="1"/>
    <col min="6412" max="6412" width="6.44140625" style="2" customWidth="1"/>
    <col min="6413" max="6413" width="8.33203125" style="2" customWidth="1"/>
    <col min="6414" max="6656" width="9" style="2"/>
    <col min="6657" max="6657" width="4.33203125" style="2" customWidth="1"/>
    <col min="6658" max="6658" width="5" style="2" customWidth="1"/>
    <col min="6659" max="6659" width="8.88671875" style="2" customWidth="1"/>
    <col min="6660" max="6660" width="29.88671875" style="2" customWidth="1"/>
    <col min="6661" max="6661" width="34" style="2" customWidth="1"/>
    <col min="6662" max="6662" width="5.109375" style="2" customWidth="1"/>
    <col min="6663" max="6663" width="35.77734375" style="2" customWidth="1"/>
    <col min="6664" max="6664" width="7.109375" style="2" bestFit="1" customWidth="1"/>
    <col min="6665" max="6665" width="28.44140625" style="2" customWidth="1"/>
    <col min="6666" max="6666" width="5.21875" style="2" customWidth="1"/>
    <col min="6667" max="6667" width="5.88671875" style="2" customWidth="1"/>
    <col min="6668" max="6668" width="6.44140625" style="2" customWidth="1"/>
    <col min="6669" max="6669" width="8.33203125" style="2" customWidth="1"/>
    <col min="6670" max="6912" width="9" style="2"/>
    <col min="6913" max="6913" width="4.33203125" style="2" customWidth="1"/>
    <col min="6914" max="6914" width="5" style="2" customWidth="1"/>
    <col min="6915" max="6915" width="8.88671875" style="2" customWidth="1"/>
    <col min="6916" max="6916" width="29.88671875" style="2" customWidth="1"/>
    <col min="6917" max="6917" width="34" style="2" customWidth="1"/>
    <col min="6918" max="6918" width="5.109375" style="2" customWidth="1"/>
    <col min="6919" max="6919" width="35.77734375" style="2" customWidth="1"/>
    <col min="6920" max="6920" width="7.109375" style="2" bestFit="1" customWidth="1"/>
    <col min="6921" max="6921" width="28.44140625" style="2" customWidth="1"/>
    <col min="6922" max="6922" width="5.21875" style="2" customWidth="1"/>
    <col min="6923" max="6923" width="5.88671875" style="2" customWidth="1"/>
    <col min="6924" max="6924" width="6.44140625" style="2" customWidth="1"/>
    <col min="6925" max="6925" width="8.33203125" style="2" customWidth="1"/>
    <col min="6926" max="7168" width="9" style="2"/>
    <col min="7169" max="7169" width="4.33203125" style="2" customWidth="1"/>
    <col min="7170" max="7170" width="5" style="2" customWidth="1"/>
    <col min="7171" max="7171" width="8.88671875" style="2" customWidth="1"/>
    <col min="7172" max="7172" width="29.88671875" style="2" customWidth="1"/>
    <col min="7173" max="7173" width="34" style="2" customWidth="1"/>
    <col min="7174" max="7174" width="5.109375" style="2" customWidth="1"/>
    <col min="7175" max="7175" width="35.77734375" style="2" customWidth="1"/>
    <col min="7176" max="7176" width="7.109375" style="2" bestFit="1" customWidth="1"/>
    <col min="7177" max="7177" width="28.44140625" style="2" customWidth="1"/>
    <col min="7178" max="7178" width="5.21875" style="2" customWidth="1"/>
    <col min="7179" max="7179" width="5.88671875" style="2" customWidth="1"/>
    <col min="7180" max="7180" width="6.44140625" style="2" customWidth="1"/>
    <col min="7181" max="7181" width="8.33203125" style="2" customWidth="1"/>
    <col min="7182" max="7424" width="9" style="2"/>
    <col min="7425" max="7425" width="4.33203125" style="2" customWidth="1"/>
    <col min="7426" max="7426" width="5" style="2" customWidth="1"/>
    <col min="7427" max="7427" width="8.88671875" style="2" customWidth="1"/>
    <col min="7428" max="7428" width="29.88671875" style="2" customWidth="1"/>
    <col min="7429" max="7429" width="34" style="2" customWidth="1"/>
    <col min="7430" max="7430" width="5.109375" style="2" customWidth="1"/>
    <col min="7431" max="7431" width="35.77734375" style="2" customWidth="1"/>
    <col min="7432" max="7432" width="7.109375" style="2" bestFit="1" customWidth="1"/>
    <col min="7433" max="7433" width="28.44140625" style="2" customWidth="1"/>
    <col min="7434" max="7434" width="5.21875" style="2" customWidth="1"/>
    <col min="7435" max="7435" width="5.88671875" style="2" customWidth="1"/>
    <col min="7436" max="7436" width="6.44140625" style="2" customWidth="1"/>
    <col min="7437" max="7437" width="8.33203125" style="2" customWidth="1"/>
    <col min="7438" max="7680" width="9" style="2"/>
    <col min="7681" max="7681" width="4.33203125" style="2" customWidth="1"/>
    <col min="7682" max="7682" width="5" style="2" customWidth="1"/>
    <col min="7683" max="7683" width="8.88671875" style="2" customWidth="1"/>
    <col min="7684" max="7684" width="29.88671875" style="2" customWidth="1"/>
    <col min="7685" max="7685" width="34" style="2" customWidth="1"/>
    <col min="7686" max="7686" width="5.109375" style="2" customWidth="1"/>
    <col min="7687" max="7687" width="35.77734375" style="2" customWidth="1"/>
    <col min="7688" max="7688" width="7.109375" style="2" bestFit="1" customWidth="1"/>
    <col min="7689" max="7689" width="28.44140625" style="2" customWidth="1"/>
    <col min="7690" max="7690" width="5.21875" style="2" customWidth="1"/>
    <col min="7691" max="7691" width="5.88671875" style="2" customWidth="1"/>
    <col min="7692" max="7692" width="6.44140625" style="2" customWidth="1"/>
    <col min="7693" max="7693" width="8.33203125" style="2" customWidth="1"/>
    <col min="7694" max="7936" width="9" style="2"/>
    <col min="7937" max="7937" width="4.33203125" style="2" customWidth="1"/>
    <col min="7938" max="7938" width="5" style="2" customWidth="1"/>
    <col min="7939" max="7939" width="8.88671875" style="2" customWidth="1"/>
    <col min="7940" max="7940" width="29.88671875" style="2" customWidth="1"/>
    <col min="7941" max="7941" width="34" style="2" customWidth="1"/>
    <col min="7942" max="7942" width="5.109375" style="2" customWidth="1"/>
    <col min="7943" max="7943" width="35.77734375" style="2" customWidth="1"/>
    <col min="7944" max="7944" width="7.109375" style="2" bestFit="1" customWidth="1"/>
    <col min="7945" max="7945" width="28.44140625" style="2" customWidth="1"/>
    <col min="7946" max="7946" width="5.21875" style="2" customWidth="1"/>
    <col min="7947" max="7947" width="5.88671875" style="2" customWidth="1"/>
    <col min="7948" max="7948" width="6.44140625" style="2" customWidth="1"/>
    <col min="7949" max="7949" width="8.33203125" style="2" customWidth="1"/>
    <col min="7950" max="8192" width="9" style="2"/>
    <col min="8193" max="8193" width="4.33203125" style="2" customWidth="1"/>
    <col min="8194" max="8194" width="5" style="2" customWidth="1"/>
    <col min="8195" max="8195" width="8.88671875" style="2" customWidth="1"/>
    <col min="8196" max="8196" width="29.88671875" style="2" customWidth="1"/>
    <col min="8197" max="8197" width="34" style="2" customWidth="1"/>
    <col min="8198" max="8198" width="5.109375" style="2" customWidth="1"/>
    <col min="8199" max="8199" width="35.77734375" style="2" customWidth="1"/>
    <col min="8200" max="8200" width="7.109375" style="2" bestFit="1" customWidth="1"/>
    <col min="8201" max="8201" width="28.44140625" style="2" customWidth="1"/>
    <col min="8202" max="8202" width="5.21875" style="2" customWidth="1"/>
    <col min="8203" max="8203" width="5.88671875" style="2" customWidth="1"/>
    <col min="8204" max="8204" width="6.44140625" style="2" customWidth="1"/>
    <col min="8205" max="8205" width="8.33203125" style="2" customWidth="1"/>
    <col min="8206" max="8448" width="9" style="2"/>
    <col min="8449" max="8449" width="4.33203125" style="2" customWidth="1"/>
    <col min="8450" max="8450" width="5" style="2" customWidth="1"/>
    <col min="8451" max="8451" width="8.88671875" style="2" customWidth="1"/>
    <col min="8452" max="8452" width="29.88671875" style="2" customWidth="1"/>
    <col min="8453" max="8453" width="34" style="2" customWidth="1"/>
    <col min="8454" max="8454" width="5.109375" style="2" customWidth="1"/>
    <col min="8455" max="8455" width="35.77734375" style="2" customWidth="1"/>
    <col min="8456" max="8456" width="7.109375" style="2" bestFit="1" customWidth="1"/>
    <col min="8457" max="8457" width="28.44140625" style="2" customWidth="1"/>
    <col min="8458" max="8458" width="5.21875" style="2" customWidth="1"/>
    <col min="8459" max="8459" width="5.88671875" style="2" customWidth="1"/>
    <col min="8460" max="8460" width="6.44140625" style="2" customWidth="1"/>
    <col min="8461" max="8461" width="8.33203125" style="2" customWidth="1"/>
    <col min="8462" max="8704" width="9" style="2"/>
    <col min="8705" max="8705" width="4.33203125" style="2" customWidth="1"/>
    <col min="8706" max="8706" width="5" style="2" customWidth="1"/>
    <col min="8707" max="8707" width="8.88671875" style="2" customWidth="1"/>
    <col min="8708" max="8708" width="29.88671875" style="2" customWidth="1"/>
    <col min="8709" max="8709" width="34" style="2" customWidth="1"/>
    <col min="8710" max="8710" width="5.109375" style="2" customWidth="1"/>
    <col min="8711" max="8711" width="35.77734375" style="2" customWidth="1"/>
    <col min="8712" max="8712" width="7.109375" style="2" bestFit="1" customWidth="1"/>
    <col min="8713" max="8713" width="28.44140625" style="2" customWidth="1"/>
    <col min="8714" max="8714" width="5.21875" style="2" customWidth="1"/>
    <col min="8715" max="8715" width="5.88671875" style="2" customWidth="1"/>
    <col min="8716" max="8716" width="6.44140625" style="2" customWidth="1"/>
    <col min="8717" max="8717" width="8.33203125" style="2" customWidth="1"/>
    <col min="8718" max="8960" width="9" style="2"/>
    <col min="8961" max="8961" width="4.33203125" style="2" customWidth="1"/>
    <col min="8962" max="8962" width="5" style="2" customWidth="1"/>
    <col min="8963" max="8963" width="8.88671875" style="2" customWidth="1"/>
    <col min="8964" max="8964" width="29.88671875" style="2" customWidth="1"/>
    <col min="8965" max="8965" width="34" style="2" customWidth="1"/>
    <col min="8966" max="8966" width="5.109375" style="2" customWidth="1"/>
    <col min="8967" max="8967" width="35.77734375" style="2" customWidth="1"/>
    <col min="8968" max="8968" width="7.109375" style="2" bestFit="1" customWidth="1"/>
    <col min="8969" max="8969" width="28.44140625" style="2" customWidth="1"/>
    <col min="8970" max="8970" width="5.21875" style="2" customWidth="1"/>
    <col min="8971" max="8971" width="5.88671875" style="2" customWidth="1"/>
    <col min="8972" max="8972" width="6.44140625" style="2" customWidth="1"/>
    <col min="8973" max="8973" width="8.33203125" style="2" customWidth="1"/>
    <col min="8974" max="9216" width="9" style="2"/>
    <col min="9217" max="9217" width="4.33203125" style="2" customWidth="1"/>
    <col min="9218" max="9218" width="5" style="2" customWidth="1"/>
    <col min="9219" max="9219" width="8.88671875" style="2" customWidth="1"/>
    <col min="9220" max="9220" width="29.88671875" style="2" customWidth="1"/>
    <col min="9221" max="9221" width="34" style="2" customWidth="1"/>
    <col min="9222" max="9222" width="5.109375" style="2" customWidth="1"/>
    <col min="9223" max="9223" width="35.77734375" style="2" customWidth="1"/>
    <col min="9224" max="9224" width="7.109375" style="2" bestFit="1" customWidth="1"/>
    <col min="9225" max="9225" width="28.44140625" style="2" customWidth="1"/>
    <col min="9226" max="9226" width="5.21875" style="2" customWidth="1"/>
    <col min="9227" max="9227" width="5.88671875" style="2" customWidth="1"/>
    <col min="9228" max="9228" width="6.44140625" style="2" customWidth="1"/>
    <col min="9229" max="9229" width="8.33203125" style="2" customWidth="1"/>
    <col min="9230" max="9472" width="9" style="2"/>
    <col min="9473" max="9473" width="4.33203125" style="2" customWidth="1"/>
    <col min="9474" max="9474" width="5" style="2" customWidth="1"/>
    <col min="9475" max="9475" width="8.88671875" style="2" customWidth="1"/>
    <col min="9476" max="9476" width="29.88671875" style="2" customWidth="1"/>
    <col min="9477" max="9477" width="34" style="2" customWidth="1"/>
    <col min="9478" max="9478" width="5.109375" style="2" customWidth="1"/>
    <col min="9479" max="9479" width="35.77734375" style="2" customWidth="1"/>
    <col min="9480" max="9480" width="7.109375" style="2" bestFit="1" customWidth="1"/>
    <col min="9481" max="9481" width="28.44140625" style="2" customWidth="1"/>
    <col min="9482" max="9482" width="5.21875" style="2" customWidth="1"/>
    <col min="9483" max="9483" width="5.88671875" style="2" customWidth="1"/>
    <col min="9484" max="9484" width="6.44140625" style="2" customWidth="1"/>
    <col min="9485" max="9485" width="8.33203125" style="2" customWidth="1"/>
    <col min="9486" max="9728" width="9" style="2"/>
    <col min="9729" max="9729" width="4.33203125" style="2" customWidth="1"/>
    <col min="9730" max="9730" width="5" style="2" customWidth="1"/>
    <col min="9731" max="9731" width="8.88671875" style="2" customWidth="1"/>
    <col min="9732" max="9732" width="29.88671875" style="2" customWidth="1"/>
    <col min="9733" max="9733" width="34" style="2" customWidth="1"/>
    <col min="9734" max="9734" width="5.109375" style="2" customWidth="1"/>
    <col min="9735" max="9735" width="35.77734375" style="2" customWidth="1"/>
    <col min="9736" max="9736" width="7.109375" style="2" bestFit="1" customWidth="1"/>
    <col min="9737" max="9737" width="28.44140625" style="2" customWidth="1"/>
    <col min="9738" max="9738" width="5.21875" style="2" customWidth="1"/>
    <col min="9739" max="9739" width="5.88671875" style="2" customWidth="1"/>
    <col min="9740" max="9740" width="6.44140625" style="2" customWidth="1"/>
    <col min="9741" max="9741" width="8.33203125" style="2" customWidth="1"/>
    <col min="9742" max="9984" width="9" style="2"/>
    <col min="9985" max="9985" width="4.33203125" style="2" customWidth="1"/>
    <col min="9986" max="9986" width="5" style="2" customWidth="1"/>
    <col min="9987" max="9987" width="8.88671875" style="2" customWidth="1"/>
    <col min="9988" max="9988" width="29.88671875" style="2" customWidth="1"/>
    <col min="9989" max="9989" width="34" style="2" customWidth="1"/>
    <col min="9990" max="9990" width="5.109375" style="2" customWidth="1"/>
    <col min="9991" max="9991" width="35.77734375" style="2" customWidth="1"/>
    <col min="9992" max="9992" width="7.109375" style="2" bestFit="1" customWidth="1"/>
    <col min="9993" max="9993" width="28.44140625" style="2" customWidth="1"/>
    <col min="9994" max="9994" width="5.21875" style="2" customWidth="1"/>
    <col min="9995" max="9995" width="5.88671875" style="2" customWidth="1"/>
    <col min="9996" max="9996" width="6.44140625" style="2" customWidth="1"/>
    <col min="9997" max="9997" width="8.33203125" style="2" customWidth="1"/>
    <col min="9998" max="10240" width="9" style="2"/>
    <col min="10241" max="10241" width="4.33203125" style="2" customWidth="1"/>
    <col min="10242" max="10242" width="5" style="2" customWidth="1"/>
    <col min="10243" max="10243" width="8.88671875" style="2" customWidth="1"/>
    <col min="10244" max="10244" width="29.88671875" style="2" customWidth="1"/>
    <col min="10245" max="10245" width="34" style="2" customWidth="1"/>
    <col min="10246" max="10246" width="5.109375" style="2" customWidth="1"/>
    <col min="10247" max="10247" width="35.77734375" style="2" customWidth="1"/>
    <col min="10248" max="10248" width="7.109375" style="2" bestFit="1" customWidth="1"/>
    <col min="10249" max="10249" width="28.44140625" style="2" customWidth="1"/>
    <col min="10250" max="10250" width="5.21875" style="2" customWidth="1"/>
    <col min="10251" max="10251" width="5.88671875" style="2" customWidth="1"/>
    <col min="10252" max="10252" width="6.44140625" style="2" customWidth="1"/>
    <col min="10253" max="10253" width="8.33203125" style="2" customWidth="1"/>
    <col min="10254" max="10496" width="9" style="2"/>
    <col min="10497" max="10497" width="4.33203125" style="2" customWidth="1"/>
    <col min="10498" max="10498" width="5" style="2" customWidth="1"/>
    <col min="10499" max="10499" width="8.88671875" style="2" customWidth="1"/>
    <col min="10500" max="10500" width="29.88671875" style="2" customWidth="1"/>
    <col min="10501" max="10501" width="34" style="2" customWidth="1"/>
    <col min="10502" max="10502" width="5.109375" style="2" customWidth="1"/>
    <col min="10503" max="10503" width="35.77734375" style="2" customWidth="1"/>
    <col min="10504" max="10504" width="7.109375" style="2" bestFit="1" customWidth="1"/>
    <col min="10505" max="10505" width="28.44140625" style="2" customWidth="1"/>
    <col min="10506" max="10506" width="5.21875" style="2" customWidth="1"/>
    <col min="10507" max="10507" width="5.88671875" style="2" customWidth="1"/>
    <col min="10508" max="10508" width="6.44140625" style="2" customWidth="1"/>
    <col min="10509" max="10509" width="8.33203125" style="2" customWidth="1"/>
    <col min="10510" max="10752" width="9" style="2"/>
    <col min="10753" max="10753" width="4.33203125" style="2" customWidth="1"/>
    <col min="10754" max="10754" width="5" style="2" customWidth="1"/>
    <col min="10755" max="10755" width="8.88671875" style="2" customWidth="1"/>
    <col min="10756" max="10756" width="29.88671875" style="2" customWidth="1"/>
    <col min="10757" max="10757" width="34" style="2" customWidth="1"/>
    <col min="10758" max="10758" width="5.109375" style="2" customWidth="1"/>
    <col min="10759" max="10759" width="35.77734375" style="2" customWidth="1"/>
    <col min="10760" max="10760" width="7.109375" style="2" bestFit="1" customWidth="1"/>
    <col min="10761" max="10761" width="28.44140625" style="2" customWidth="1"/>
    <col min="10762" max="10762" width="5.21875" style="2" customWidth="1"/>
    <col min="10763" max="10763" width="5.88671875" style="2" customWidth="1"/>
    <col min="10764" max="10764" width="6.44140625" style="2" customWidth="1"/>
    <col min="10765" max="10765" width="8.33203125" style="2" customWidth="1"/>
    <col min="10766" max="11008" width="9" style="2"/>
    <col min="11009" max="11009" width="4.33203125" style="2" customWidth="1"/>
    <col min="11010" max="11010" width="5" style="2" customWidth="1"/>
    <col min="11011" max="11011" width="8.88671875" style="2" customWidth="1"/>
    <col min="11012" max="11012" width="29.88671875" style="2" customWidth="1"/>
    <col min="11013" max="11013" width="34" style="2" customWidth="1"/>
    <col min="11014" max="11014" width="5.109375" style="2" customWidth="1"/>
    <col min="11015" max="11015" width="35.77734375" style="2" customWidth="1"/>
    <col min="11016" max="11016" width="7.109375" style="2" bestFit="1" customWidth="1"/>
    <col min="11017" max="11017" width="28.44140625" style="2" customWidth="1"/>
    <col min="11018" max="11018" width="5.21875" style="2" customWidth="1"/>
    <col min="11019" max="11019" width="5.88671875" style="2" customWidth="1"/>
    <col min="11020" max="11020" width="6.44140625" style="2" customWidth="1"/>
    <col min="11021" max="11021" width="8.33203125" style="2" customWidth="1"/>
    <col min="11022" max="11264" width="9" style="2"/>
    <col min="11265" max="11265" width="4.33203125" style="2" customWidth="1"/>
    <col min="11266" max="11266" width="5" style="2" customWidth="1"/>
    <col min="11267" max="11267" width="8.88671875" style="2" customWidth="1"/>
    <col min="11268" max="11268" width="29.88671875" style="2" customWidth="1"/>
    <col min="11269" max="11269" width="34" style="2" customWidth="1"/>
    <col min="11270" max="11270" width="5.109375" style="2" customWidth="1"/>
    <col min="11271" max="11271" width="35.77734375" style="2" customWidth="1"/>
    <col min="11272" max="11272" width="7.109375" style="2" bestFit="1" customWidth="1"/>
    <col min="11273" max="11273" width="28.44140625" style="2" customWidth="1"/>
    <col min="11274" max="11274" width="5.21875" style="2" customWidth="1"/>
    <col min="11275" max="11275" width="5.88671875" style="2" customWidth="1"/>
    <col min="11276" max="11276" width="6.44140625" style="2" customWidth="1"/>
    <col min="11277" max="11277" width="8.33203125" style="2" customWidth="1"/>
    <col min="11278" max="11520" width="9" style="2"/>
    <col min="11521" max="11521" width="4.33203125" style="2" customWidth="1"/>
    <col min="11522" max="11522" width="5" style="2" customWidth="1"/>
    <col min="11523" max="11523" width="8.88671875" style="2" customWidth="1"/>
    <col min="11524" max="11524" width="29.88671875" style="2" customWidth="1"/>
    <col min="11525" max="11525" width="34" style="2" customWidth="1"/>
    <col min="11526" max="11526" width="5.109375" style="2" customWidth="1"/>
    <col min="11527" max="11527" width="35.77734375" style="2" customWidth="1"/>
    <col min="11528" max="11528" width="7.109375" style="2" bestFit="1" customWidth="1"/>
    <col min="11529" max="11529" width="28.44140625" style="2" customWidth="1"/>
    <col min="11530" max="11530" width="5.21875" style="2" customWidth="1"/>
    <col min="11531" max="11531" width="5.88671875" style="2" customWidth="1"/>
    <col min="11532" max="11532" width="6.44140625" style="2" customWidth="1"/>
    <col min="11533" max="11533" width="8.33203125" style="2" customWidth="1"/>
    <col min="11534" max="11776" width="9" style="2"/>
    <col min="11777" max="11777" width="4.33203125" style="2" customWidth="1"/>
    <col min="11778" max="11778" width="5" style="2" customWidth="1"/>
    <col min="11779" max="11779" width="8.88671875" style="2" customWidth="1"/>
    <col min="11780" max="11780" width="29.88671875" style="2" customWidth="1"/>
    <col min="11781" max="11781" width="34" style="2" customWidth="1"/>
    <col min="11782" max="11782" width="5.109375" style="2" customWidth="1"/>
    <col min="11783" max="11783" width="35.77734375" style="2" customWidth="1"/>
    <col min="11784" max="11784" width="7.109375" style="2" bestFit="1" customWidth="1"/>
    <col min="11785" max="11785" width="28.44140625" style="2" customWidth="1"/>
    <col min="11786" max="11786" width="5.21875" style="2" customWidth="1"/>
    <col min="11787" max="11787" width="5.88671875" style="2" customWidth="1"/>
    <col min="11788" max="11788" width="6.44140625" style="2" customWidth="1"/>
    <col min="11789" max="11789" width="8.33203125" style="2" customWidth="1"/>
    <col min="11790" max="12032" width="9" style="2"/>
    <col min="12033" max="12033" width="4.33203125" style="2" customWidth="1"/>
    <col min="12034" max="12034" width="5" style="2" customWidth="1"/>
    <col min="12035" max="12035" width="8.88671875" style="2" customWidth="1"/>
    <col min="12036" max="12036" width="29.88671875" style="2" customWidth="1"/>
    <col min="12037" max="12037" width="34" style="2" customWidth="1"/>
    <col min="12038" max="12038" width="5.109375" style="2" customWidth="1"/>
    <col min="12039" max="12039" width="35.77734375" style="2" customWidth="1"/>
    <col min="12040" max="12040" width="7.109375" style="2" bestFit="1" customWidth="1"/>
    <col min="12041" max="12041" width="28.44140625" style="2" customWidth="1"/>
    <col min="12042" max="12042" width="5.21875" style="2" customWidth="1"/>
    <col min="12043" max="12043" width="5.88671875" style="2" customWidth="1"/>
    <col min="12044" max="12044" width="6.44140625" style="2" customWidth="1"/>
    <col min="12045" max="12045" width="8.33203125" style="2" customWidth="1"/>
    <col min="12046" max="12288" width="9" style="2"/>
    <col min="12289" max="12289" width="4.33203125" style="2" customWidth="1"/>
    <col min="12290" max="12290" width="5" style="2" customWidth="1"/>
    <col min="12291" max="12291" width="8.88671875" style="2" customWidth="1"/>
    <col min="12292" max="12292" width="29.88671875" style="2" customWidth="1"/>
    <col min="12293" max="12293" width="34" style="2" customWidth="1"/>
    <col min="12294" max="12294" width="5.109375" style="2" customWidth="1"/>
    <col min="12295" max="12295" width="35.77734375" style="2" customWidth="1"/>
    <col min="12296" max="12296" width="7.109375" style="2" bestFit="1" customWidth="1"/>
    <col min="12297" max="12297" width="28.44140625" style="2" customWidth="1"/>
    <col min="12298" max="12298" width="5.21875" style="2" customWidth="1"/>
    <col min="12299" max="12299" width="5.88671875" style="2" customWidth="1"/>
    <col min="12300" max="12300" width="6.44140625" style="2" customWidth="1"/>
    <col min="12301" max="12301" width="8.33203125" style="2" customWidth="1"/>
    <col min="12302" max="12544" width="9" style="2"/>
    <col min="12545" max="12545" width="4.33203125" style="2" customWidth="1"/>
    <col min="12546" max="12546" width="5" style="2" customWidth="1"/>
    <col min="12547" max="12547" width="8.88671875" style="2" customWidth="1"/>
    <col min="12548" max="12548" width="29.88671875" style="2" customWidth="1"/>
    <col min="12549" max="12549" width="34" style="2" customWidth="1"/>
    <col min="12550" max="12550" width="5.109375" style="2" customWidth="1"/>
    <col min="12551" max="12551" width="35.77734375" style="2" customWidth="1"/>
    <col min="12552" max="12552" width="7.109375" style="2" bestFit="1" customWidth="1"/>
    <col min="12553" max="12553" width="28.44140625" style="2" customWidth="1"/>
    <col min="12554" max="12554" width="5.21875" style="2" customWidth="1"/>
    <col min="12555" max="12555" width="5.88671875" style="2" customWidth="1"/>
    <col min="12556" max="12556" width="6.44140625" style="2" customWidth="1"/>
    <col min="12557" max="12557" width="8.33203125" style="2" customWidth="1"/>
    <col min="12558" max="12800" width="9" style="2"/>
    <col min="12801" max="12801" width="4.33203125" style="2" customWidth="1"/>
    <col min="12802" max="12802" width="5" style="2" customWidth="1"/>
    <col min="12803" max="12803" width="8.88671875" style="2" customWidth="1"/>
    <col min="12804" max="12804" width="29.88671875" style="2" customWidth="1"/>
    <col min="12805" max="12805" width="34" style="2" customWidth="1"/>
    <col min="12806" max="12806" width="5.109375" style="2" customWidth="1"/>
    <col min="12807" max="12807" width="35.77734375" style="2" customWidth="1"/>
    <col min="12808" max="12808" width="7.109375" style="2" bestFit="1" customWidth="1"/>
    <col min="12809" max="12809" width="28.44140625" style="2" customWidth="1"/>
    <col min="12810" max="12810" width="5.21875" style="2" customWidth="1"/>
    <col min="12811" max="12811" width="5.88671875" style="2" customWidth="1"/>
    <col min="12812" max="12812" width="6.44140625" style="2" customWidth="1"/>
    <col min="12813" max="12813" width="8.33203125" style="2" customWidth="1"/>
    <col min="12814" max="13056" width="9" style="2"/>
    <col min="13057" max="13057" width="4.33203125" style="2" customWidth="1"/>
    <col min="13058" max="13058" width="5" style="2" customWidth="1"/>
    <col min="13059" max="13059" width="8.88671875" style="2" customWidth="1"/>
    <col min="13060" max="13060" width="29.88671875" style="2" customWidth="1"/>
    <col min="13061" max="13061" width="34" style="2" customWidth="1"/>
    <col min="13062" max="13062" width="5.109375" style="2" customWidth="1"/>
    <col min="13063" max="13063" width="35.77734375" style="2" customWidth="1"/>
    <col min="13064" max="13064" width="7.109375" style="2" bestFit="1" customWidth="1"/>
    <col min="13065" max="13065" width="28.44140625" style="2" customWidth="1"/>
    <col min="13066" max="13066" width="5.21875" style="2" customWidth="1"/>
    <col min="13067" max="13067" width="5.88671875" style="2" customWidth="1"/>
    <col min="13068" max="13068" width="6.44140625" style="2" customWidth="1"/>
    <col min="13069" max="13069" width="8.33203125" style="2" customWidth="1"/>
    <col min="13070" max="13312" width="9" style="2"/>
    <col min="13313" max="13313" width="4.33203125" style="2" customWidth="1"/>
    <col min="13314" max="13314" width="5" style="2" customWidth="1"/>
    <col min="13315" max="13315" width="8.88671875" style="2" customWidth="1"/>
    <col min="13316" max="13316" width="29.88671875" style="2" customWidth="1"/>
    <col min="13317" max="13317" width="34" style="2" customWidth="1"/>
    <col min="13318" max="13318" width="5.109375" style="2" customWidth="1"/>
    <col min="13319" max="13319" width="35.77734375" style="2" customWidth="1"/>
    <col min="13320" max="13320" width="7.109375" style="2" bestFit="1" customWidth="1"/>
    <col min="13321" max="13321" width="28.44140625" style="2" customWidth="1"/>
    <col min="13322" max="13322" width="5.21875" style="2" customWidth="1"/>
    <col min="13323" max="13323" width="5.88671875" style="2" customWidth="1"/>
    <col min="13324" max="13324" width="6.44140625" style="2" customWidth="1"/>
    <col min="13325" max="13325" width="8.33203125" style="2" customWidth="1"/>
    <col min="13326" max="13568" width="9" style="2"/>
    <col min="13569" max="13569" width="4.33203125" style="2" customWidth="1"/>
    <col min="13570" max="13570" width="5" style="2" customWidth="1"/>
    <col min="13571" max="13571" width="8.88671875" style="2" customWidth="1"/>
    <col min="13572" max="13572" width="29.88671875" style="2" customWidth="1"/>
    <col min="13573" max="13573" width="34" style="2" customWidth="1"/>
    <col min="13574" max="13574" width="5.109375" style="2" customWidth="1"/>
    <col min="13575" max="13575" width="35.77734375" style="2" customWidth="1"/>
    <col min="13576" max="13576" width="7.109375" style="2" bestFit="1" customWidth="1"/>
    <col min="13577" max="13577" width="28.44140625" style="2" customWidth="1"/>
    <col min="13578" max="13578" width="5.21875" style="2" customWidth="1"/>
    <col min="13579" max="13579" width="5.88671875" style="2" customWidth="1"/>
    <col min="13580" max="13580" width="6.44140625" style="2" customWidth="1"/>
    <col min="13581" max="13581" width="8.33203125" style="2" customWidth="1"/>
    <col min="13582" max="13824" width="9" style="2"/>
    <col min="13825" max="13825" width="4.33203125" style="2" customWidth="1"/>
    <col min="13826" max="13826" width="5" style="2" customWidth="1"/>
    <col min="13827" max="13827" width="8.88671875" style="2" customWidth="1"/>
    <col min="13828" max="13828" width="29.88671875" style="2" customWidth="1"/>
    <col min="13829" max="13829" width="34" style="2" customWidth="1"/>
    <col min="13830" max="13830" width="5.109375" style="2" customWidth="1"/>
    <col min="13831" max="13831" width="35.77734375" style="2" customWidth="1"/>
    <col min="13832" max="13832" width="7.109375" style="2" bestFit="1" customWidth="1"/>
    <col min="13833" max="13833" width="28.44140625" style="2" customWidth="1"/>
    <col min="13834" max="13834" width="5.21875" style="2" customWidth="1"/>
    <col min="13835" max="13835" width="5.88671875" style="2" customWidth="1"/>
    <col min="13836" max="13836" width="6.44140625" style="2" customWidth="1"/>
    <col min="13837" max="13837" width="8.33203125" style="2" customWidth="1"/>
    <col min="13838" max="14080" width="9" style="2"/>
    <col min="14081" max="14081" width="4.33203125" style="2" customWidth="1"/>
    <col min="14082" max="14082" width="5" style="2" customWidth="1"/>
    <col min="14083" max="14083" width="8.88671875" style="2" customWidth="1"/>
    <col min="14084" max="14084" width="29.88671875" style="2" customWidth="1"/>
    <col min="14085" max="14085" width="34" style="2" customWidth="1"/>
    <col min="14086" max="14086" width="5.109375" style="2" customWidth="1"/>
    <col min="14087" max="14087" width="35.77734375" style="2" customWidth="1"/>
    <col min="14088" max="14088" width="7.109375" style="2" bestFit="1" customWidth="1"/>
    <col min="14089" max="14089" width="28.44140625" style="2" customWidth="1"/>
    <col min="14090" max="14090" width="5.21875" style="2" customWidth="1"/>
    <col min="14091" max="14091" width="5.88671875" style="2" customWidth="1"/>
    <col min="14092" max="14092" width="6.44140625" style="2" customWidth="1"/>
    <col min="14093" max="14093" width="8.33203125" style="2" customWidth="1"/>
    <col min="14094" max="14336" width="9" style="2"/>
    <col min="14337" max="14337" width="4.33203125" style="2" customWidth="1"/>
    <col min="14338" max="14338" width="5" style="2" customWidth="1"/>
    <col min="14339" max="14339" width="8.88671875" style="2" customWidth="1"/>
    <col min="14340" max="14340" width="29.88671875" style="2" customWidth="1"/>
    <col min="14341" max="14341" width="34" style="2" customWidth="1"/>
    <col min="14342" max="14342" width="5.109375" style="2" customWidth="1"/>
    <col min="14343" max="14343" width="35.77734375" style="2" customWidth="1"/>
    <col min="14344" max="14344" width="7.109375" style="2" bestFit="1" customWidth="1"/>
    <col min="14345" max="14345" width="28.44140625" style="2" customWidth="1"/>
    <col min="14346" max="14346" width="5.21875" style="2" customWidth="1"/>
    <col min="14347" max="14347" width="5.88671875" style="2" customWidth="1"/>
    <col min="14348" max="14348" width="6.44140625" style="2" customWidth="1"/>
    <col min="14349" max="14349" width="8.33203125" style="2" customWidth="1"/>
    <col min="14350" max="14592" width="9" style="2"/>
    <col min="14593" max="14593" width="4.33203125" style="2" customWidth="1"/>
    <col min="14594" max="14594" width="5" style="2" customWidth="1"/>
    <col min="14595" max="14595" width="8.88671875" style="2" customWidth="1"/>
    <col min="14596" max="14596" width="29.88671875" style="2" customWidth="1"/>
    <col min="14597" max="14597" width="34" style="2" customWidth="1"/>
    <col min="14598" max="14598" width="5.109375" style="2" customWidth="1"/>
    <col min="14599" max="14599" width="35.77734375" style="2" customWidth="1"/>
    <col min="14600" max="14600" width="7.109375" style="2" bestFit="1" customWidth="1"/>
    <col min="14601" max="14601" width="28.44140625" style="2" customWidth="1"/>
    <col min="14602" max="14602" width="5.21875" style="2" customWidth="1"/>
    <col min="14603" max="14603" width="5.88671875" style="2" customWidth="1"/>
    <col min="14604" max="14604" width="6.44140625" style="2" customWidth="1"/>
    <col min="14605" max="14605" width="8.33203125" style="2" customWidth="1"/>
    <col min="14606" max="14848" width="9" style="2"/>
    <col min="14849" max="14849" width="4.33203125" style="2" customWidth="1"/>
    <col min="14850" max="14850" width="5" style="2" customWidth="1"/>
    <col min="14851" max="14851" width="8.88671875" style="2" customWidth="1"/>
    <col min="14852" max="14852" width="29.88671875" style="2" customWidth="1"/>
    <col min="14853" max="14853" width="34" style="2" customWidth="1"/>
    <col min="14854" max="14854" width="5.109375" style="2" customWidth="1"/>
    <col min="14855" max="14855" width="35.77734375" style="2" customWidth="1"/>
    <col min="14856" max="14856" width="7.109375" style="2" bestFit="1" customWidth="1"/>
    <col min="14857" max="14857" width="28.44140625" style="2" customWidth="1"/>
    <col min="14858" max="14858" width="5.21875" style="2" customWidth="1"/>
    <col min="14859" max="14859" width="5.88671875" style="2" customWidth="1"/>
    <col min="14860" max="14860" width="6.44140625" style="2" customWidth="1"/>
    <col min="14861" max="14861" width="8.33203125" style="2" customWidth="1"/>
    <col min="14862" max="15104" width="9" style="2"/>
    <col min="15105" max="15105" width="4.33203125" style="2" customWidth="1"/>
    <col min="15106" max="15106" width="5" style="2" customWidth="1"/>
    <col min="15107" max="15107" width="8.88671875" style="2" customWidth="1"/>
    <col min="15108" max="15108" width="29.88671875" style="2" customWidth="1"/>
    <col min="15109" max="15109" width="34" style="2" customWidth="1"/>
    <col min="15110" max="15110" width="5.109375" style="2" customWidth="1"/>
    <col min="15111" max="15111" width="35.77734375" style="2" customWidth="1"/>
    <col min="15112" max="15112" width="7.109375" style="2" bestFit="1" customWidth="1"/>
    <col min="15113" max="15113" width="28.44140625" style="2" customWidth="1"/>
    <col min="15114" max="15114" width="5.21875" style="2" customWidth="1"/>
    <col min="15115" max="15115" width="5.88671875" style="2" customWidth="1"/>
    <col min="15116" max="15116" width="6.44140625" style="2" customWidth="1"/>
    <col min="15117" max="15117" width="8.33203125" style="2" customWidth="1"/>
    <col min="15118" max="15360" width="9" style="2"/>
    <col min="15361" max="15361" width="4.33203125" style="2" customWidth="1"/>
    <col min="15362" max="15362" width="5" style="2" customWidth="1"/>
    <col min="15363" max="15363" width="8.88671875" style="2" customWidth="1"/>
    <col min="15364" max="15364" width="29.88671875" style="2" customWidth="1"/>
    <col min="15365" max="15365" width="34" style="2" customWidth="1"/>
    <col min="15366" max="15366" width="5.109375" style="2" customWidth="1"/>
    <col min="15367" max="15367" width="35.77734375" style="2" customWidth="1"/>
    <col min="15368" max="15368" width="7.109375" style="2" bestFit="1" customWidth="1"/>
    <col min="15369" max="15369" width="28.44140625" style="2" customWidth="1"/>
    <col min="15370" max="15370" width="5.21875" style="2" customWidth="1"/>
    <col min="15371" max="15371" width="5.88671875" style="2" customWidth="1"/>
    <col min="15372" max="15372" width="6.44140625" style="2" customWidth="1"/>
    <col min="15373" max="15373" width="8.33203125" style="2" customWidth="1"/>
    <col min="15374" max="15616" width="9" style="2"/>
    <col min="15617" max="15617" width="4.33203125" style="2" customWidth="1"/>
    <col min="15618" max="15618" width="5" style="2" customWidth="1"/>
    <col min="15619" max="15619" width="8.88671875" style="2" customWidth="1"/>
    <col min="15620" max="15620" width="29.88671875" style="2" customWidth="1"/>
    <col min="15621" max="15621" width="34" style="2" customWidth="1"/>
    <col min="15622" max="15622" width="5.109375" style="2" customWidth="1"/>
    <col min="15623" max="15623" width="35.77734375" style="2" customWidth="1"/>
    <col min="15624" max="15624" width="7.109375" style="2" bestFit="1" customWidth="1"/>
    <col min="15625" max="15625" width="28.44140625" style="2" customWidth="1"/>
    <col min="15626" max="15626" width="5.21875" style="2" customWidth="1"/>
    <col min="15627" max="15627" width="5.88671875" style="2" customWidth="1"/>
    <col min="15628" max="15628" width="6.44140625" style="2" customWidth="1"/>
    <col min="15629" max="15629" width="8.33203125" style="2" customWidth="1"/>
    <col min="15630" max="15872" width="9" style="2"/>
    <col min="15873" max="15873" width="4.33203125" style="2" customWidth="1"/>
    <col min="15874" max="15874" width="5" style="2" customWidth="1"/>
    <col min="15875" max="15875" width="8.88671875" style="2" customWidth="1"/>
    <col min="15876" max="15876" width="29.88671875" style="2" customWidth="1"/>
    <col min="15877" max="15877" width="34" style="2" customWidth="1"/>
    <col min="15878" max="15878" width="5.109375" style="2" customWidth="1"/>
    <col min="15879" max="15879" width="35.77734375" style="2" customWidth="1"/>
    <col min="15880" max="15880" width="7.109375" style="2" bestFit="1" customWidth="1"/>
    <col min="15881" max="15881" width="28.44140625" style="2" customWidth="1"/>
    <col min="15882" max="15882" width="5.21875" style="2" customWidth="1"/>
    <col min="15883" max="15883" width="5.88671875" style="2" customWidth="1"/>
    <col min="15884" max="15884" width="6.44140625" style="2" customWidth="1"/>
    <col min="15885" max="15885" width="8.33203125" style="2" customWidth="1"/>
    <col min="15886" max="16128" width="9" style="2"/>
    <col min="16129" max="16129" width="4.33203125" style="2" customWidth="1"/>
    <col min="16130" max="16130" width="5" style="2" customWidth="1"/>
    <col min="16131" max="16131" width="8.88671875" style="2" customWidth="1"/>
    <col min="16132" max="16132" width="29.88671875" style="2" customWidth="1"/>
    <col min="16133" max="16133" width="34" style="2" customWidth="1"/>
    <col min="16134" max="16134" width="5.109375" style="2" customWidth="1"/>
    <col min="16135" max="16135" width="35.77734375" style="2" customWidth="1"/>
    <col min="16136" max="16136" width="7.109375" style="2" bestFit="1" customWidth="1"/>
    <col min="16137" max="16137" width="28.44140625" style="2" customWidth="1"/>
    <col min="16138" max="16138" width="5.21875" style="2" customWidth="1"/>
    <col min="16139" max="16139" width="5.88671875" style="2" customWidth="1"/>
    <col min="16140" max="16140" width="6.44140625" style="2" customWidth="1"/>
    <col min="16141" max="16141" width="8.33203125" style="2" customWidth="1"/>
    <col min="16142" max="16384" width="9" style="2"/>
  </cols>
  <sheetData>
    <row r="1" spans="1:18" ht="6.75" customHeight="1"/>
    <row r="2" spans="1:18" s="3" customFormat="1" ht="33.75" customHeight="1" thickBot="1">
      <c r="A2" s="1" t="s">
        <v>2445</v>
      </c>
      <c r="C2" s="1"/>
      <c r="D2" s="1"/>
      <c r="E2" s="1"/>
      <c r="F2" s="1"/>
      <c r="G2" s="562" t="s">
        <v>0</v>
      </c>
      <c r="H2" s="1"/>
      <c r="I2" s="1"/>
      <c r="J2" s="4"/>
      <c r="K2" s="4"/>
    </row>
    <row r="3" spans="1:18" s="3" customFormat="1" ht="22.5" customHeight="1" thickBot="1">
      <c r="A3" s="5" t="s">
        <v>1</v>
      </c>
      <c r="B3" s="6" t="s">
        <v>2</v>
      </c>
      <c r="C3" s="621" t="s">
        <v>3</v>
      </c>
      <c r="D3" s="622"/>
      <c r="E3" s="7" t="s">
        <v>4</v>
      </c>
      <c r="F3" s="8" t="s">
        <v>5</v>
      </c>
      <c r="G3" s="9" t="s">
        <v>6</v>
      </c>
      <c r="H3" s="7" t="s">
        <v>7</v>
      </c>
      <c r="I3" s="10" t="s">
        <v>8</v>
      </c>
      <c r="J3" s="11"/>
    </row>
    <row r="4" spans="1:18" s="3" customFormat="1" ht="23.25" customHeight="1">
      <c r="A4" s="609" t="s">
        <v>9</v>
      </c>
      <c r="B4" s="12" t="s">
        <v>10</v>
      </c>
      <c r="C4" s="13" t="s">
        <v>11</v>
      </c>
      <c r="D4" s="13" t="s">
        <v>12</v>
      </c>
      <c r="E4" s="14" t="s">
        <v>13</v>
      </c>
      <c r="F4" s="15" t="s">
        <v>14</v>
      </c>
      <c r="G4" s="494" t="s">
        <v>2437</v>
      </c>
      <c r="H4" s="10"/>
      <c r="I4" s="493" t="str">
        <f>IF(G4="※　選択してください。","　",G4)</f>
        <v>　</v>
      </c>
      <c r="L4" s="11"/>
      <c r="M4" s="11"/>
      <c r="N4" s="11"/>
      <c r="O4" s="11"/>
      <c r="P4" s="11"/>
      <c r="Q4" s="11"/>
      <c r="R4" s="11"/>
    </row>
    <row r="5" spans="1:18" s="3" customFormat="1" ht="27" customHeight="1">
      <c r="A5" s="609"/>
      <c r="B5" s="12" t="s">
        <v>16</v>
      </c>
      <c r="C5" s="620" t="s">
        <v>17</v>
      </c>
      <c r="D5" s="16" t="s">
        <v>18</v>
      </c>
      <c r="E5" s="14" t="s">
        <v>13</v>
      </c>
      <c r="F5" s="15" t="s">
        <v>14</v>
      </c>
      <c r="G5" s="67" t="s">
        <v>2437</v>
      </c>
      <c r="H5" s="10"/>
      <c r="I5" s="493" t="str">
        <f>IF(G5="※　選択してください。","　",G5)</f>
        <v>　</v>
      </c>
      <c r="J5" s="11"/>
      <c r="K5" s="11"/>
      <c r="L5" s="11"/>
      <c r="M5" s="11"/>
      <c r="N5" s="11"/>
      <c r="O5" s="11"/>
      <c r="P5" s="11"/>
      <c r="Q5" s="11"/>
      <c r="R5" s="11"/>
    </row>
    <row r="6" spans="1:18" s="3" customFormat="1" ht="60" customHeight="1">
      <c r="A6" s="609"/>
      <c r="B6" s="12" t="s">
        <v>19</v>
      </c>
      <c r="C6" s="620"/>
      <c r="D6" s="13" t="s">
        <v>20</v>
      </c>
      <c r="E6" s="16" t="s">
        <v>21</v>
      </c>
      <c r="F6" s="15" t="s">
        <v>14</v>
      </c>
      <c r="G6" s="495" t="s">
        <v>15</v>
      </c>
      <c r="H6" s="10"/>
      <c r="I6" s="496" t="str">
        <f>IF(G6="※　選択してください。","　",G6)</f>
        <v>　</v>
      </c>
      <c r="L6" s="11"/>
      <c r="M6" s="11"/>
      <c r="N6" s="11"/>
      <c r="O6" s="11"/>
      <c r="P6" s="11"/>
      <c r="Q6" s="11"/>
      <c r="R6" s="11"/>
    </row>
    <row r="7" spans="1:18" s="3" customFormat="1" ht="26.25" customHeight="1">
      <c r="A7" s="609"/>
      <c r="B7" s="12" t="s">
        <v>22</v>
      </c>
      <c r="C7" s="620" t="s">
        <v>23</v>
      </c>
      <c r="D7" s="13" t="s">
        <v>24</v>
      </c>
      <c r="E7" s="14" t="s">
        <v>13</v>
      </c>
      <c r="F7" s="15" t="s">
        <v>14</v>
      </c>
      <c r="G7" s="67" t="s">
        <v>2437</v>
      </c>
      <c r="H7" s="10"/>
      <c r="I7" s="493" t="str">
        <f t="shared" ref="I7:I10" si="0">IF(G7="※　選択してください。","　",G7)</f>
        <v>　</v>
      </c>
      <c r="L7" s="11"/>
      <c r="M7" s="11"/>
      <c r="N7" s="11"/>
      <c r="O7" s="11"/>
      <c r="P7" s="11"/>
      <c r="Q7" s="11"/>
      <c r="R7" s="11"/>
    </row>
    <row r="8" spans="1:18" s="3" customFormat="1" ht="18" customHeight="1">
      <c r="A8" s="609"/>
      <c r="B8" s="12" t="s">
        <v>25</v>
      </c>
      <c r="C8" s="620"/>
      <c r="D8" s="591" t="s">
        <v>26</v>
      </c>
      <c r="E8" s="17" t="s">
        <v>27</v>
      </c>
      <c r="F8" s="15" t="s">
        <v>14</v>
      </c>
      <c r="G8" s="67" t="s">
        <v>15</v>
      </c>
      <c r="H8" s="10"/>
      <c r="I8" s="493" t="str">
        <f t="shared" si="0"/>
        <v>　</v>
      </c>
      <c r="L8" s="11"/>
      <c r="M8" s="11"/>
      <c r="N8" s="11"/>
      <c r="O8" s="11"/>
      <c r="P8" s="11"/>
      <c r="Q8" s="11"/>
      <c r="R8" s="11"/>
    </row>
    <row r="9" spans="1:18" s="3" customFormat="1" ht="18" customHeight="1">
      <c r="A9" s="609"/>
      <c r="B9" s="12" t="s">
        <v>28</v>
      </c>
      <c r="C9" s="620"/>
      <c r="D9" s="591"/>
      <c r="E9" s="17" t="s">
        <v>29</v>
      </c>
      <c r="F9" s="15" t="s">
        <v>14</v>
      </c>
      <c r="G9" s="67" t="s">
        <v>15</v>
      </c>
      <c r="H9" s="10"/>
      <c r="I9" s="493" t="str">
        <f t="shared" si="0"/>
        <v>　</v>
      </c>
      <c r="L9" s="11"/>
      <c r="M9" s="11"/>
      <c r="N9" s="11"/>
      <c r="O9" s="11"/>
      <c r="P9" s="11"/>
      <c r="Q9" s="11"/>
      <c r="R9" s="11"/>
    </row>
    <row r="10" spans="1:18" s="3" customFormat="1" ht="18" customHeight="1">
      <c r="A10" s="609" t="s">
        <v>30</v>
      </c>
      <c r="B10" s="12" t="s">
        <v>31</v>
      </c>
      <c r="C10" s="592" t="s">
        <v>9</v>
      </c>
      <c r="D10" s="592"/>
      <c r="E10" s="18" t="s">
        <v>32</v>
      </c>
      <c r="F10" s="19" t="s">
        <v>14</v>
      </c>
      <c r="G10" s="67" t="s">
        <v>15</v>
      </c>
      <c r="H10" s="10"/>
      <c r="I10" s="493" t="str">
        <f t="shared" si="0"/>
        <v>　</v>
      </c>
    </row>
    <row r="11" spans="1:18" s="3" customFormat="1" ht="18" customHeight="1">
      <c r="A11" s="609"/>
      <c r="B11" s="12" t="s">
        <v>33</v>
      </c>
      <c r="C11" s="592"/>
      <c r="D11" s="592"/>
      <c r="E11" s="17" t="s">
        <v>34</v>
      </c>
      <c r="F11" s="15" t="s">
        <v>35</v>
      </c>
      <c r="G11" s="20"/>
      <c r="H11" s="10"/>
      <c r="I11" s="493" t="str">
        <f>IF(G10="※　選択してください。","　",IF(G10="○","×","○"))</f>
        <v>　</v>
      </c>
    </row>
    <row r="12" spans="1:18" s="3" customFormat="1" ht="18" customHeight="1">
      <c r="A12" s="609"/>
      <c r="B12" s="12" t="s">
        <v>36</v>
      </c>
      <c r="C12" s="592" t="s">
        <v>37</v>
      </c>
      <c r="D12" s="17" t="s">
        <v>38</v>
      </c>
      <c r="E12" s="21" t="s">
        <v>39</v>
      </c>
      <c r="F12" s="22" t="s">
        <v>14</v>
      </c>
      <c r="G12" s="23"/>
      <c r="H12" s="24"/>
      <c r="I12" s="497" t="str">
        <f t="shared" ref="I12:I30" si="1">IF(ISBLANK(G12),"",G12)</f>
        <v/>
      </c>
    </row>
    <row r="13" spans="1:18" s="3" customFormat="1" ht="18" customHeight="1">
      <c r="A13" s="609"/>
      <c r="B13" s="12" t="s">
        <v>40</v>
      </c>
      <c r="C13" s="592"/>
      <c r="D13" s="17" t="s">
        <v>41</v>
      </c>
      <c r="E13" s="17" t="s">
        <v>42</v>
      </c>
      <c r="F13" s="25"/>
      <c r="G13" s="20"/>
      <c r="H13" s="26"/>
      <c r="I13" s="493" t="str">
        <f t="shared" si="1"/>
        <v/>
      </c>
    </row>
    <row r="14" spans="1:18" s="3" customFormat="1" ht="18" customHeight="1">
      <c r="A14" s="609"/>
      <c r="B14" s="12" t="s">
        <v>43</v>
      </c>
      <c r="C14" s="592" t="s">
        <v>44</v>
      </c>
      <c r="D14" s="27" t="s">
        <v>45</v>
      </c>
      <c r="E14" s="27" t="s">
        <v>46</v>
      </c>
      <c r="F14" s="28" t="s">
        <v>14</v>
      </c>
      <c r="G14" s="29" t="s">
        <v>15</v>
      </c>
      <c r="H14" s="30"/>
      <c r="I14" s="498" t="str">
        <f t="shared" si="1"/>
        <v>※　選択してください。</v>
      </c>
    </row>
    <row r="15" spans="1:18" s="3" customFormat="1" ht="18" customHeight="1">
      <c r="A15" s="609"/>
      <c r="B15" s="12" t="s">
        <v>47</v>
      </c>
      <c r="C15" s="592"/>
      <c r="D15" s="31" t="s">
        <v>48</v>
      </c>
      <c r="E15" s="32" t="s">
        <v>49</v>
      </c>
      <c r="F15" s="33" t="s">
        <v>35</v>
      </c>
      <c r="G15" s="34"/>
      <c r="H15" s="35"/>
      <c r="I15" s="499" t="str">
        <f>IF(I14="","",VLOOKUP(I14,$D$209:$E$256,2,FALSE))</f>
        <v>自動入力</v>
      </c>
    </row>
    <row r="16" spans="1:18" s="3" customFormat="1" ht="18" customHeight="1">
      <c r="A16" s="609"/>
      <c r="B16" s="12" t="s">
        <v>50</v>
      </c>
      <c r="C16" s="592"/>
      <c r="D16" s="27" t="s">
        <v>51</v>
      </c>
      <c r="E16" s="27" t="s">
        <v>52</v>
      </c>
      <c r="F16" s="28" t="s">
        <v>14</v>
      </c>
      <c r="G16" s="29"/>
      <c r="H16" s="30"/>
      <c r="I16" s="498" t="str">
        <f t="shared" si="1"/>
        <v/>
      </c>
    </row>
    <row r="17" spans="1:11" s="3" customFormat="1" ht="18" customHeight="1">
      <c r="A17" s="609"/>
      <c r="B17" s="12" t="s">
        <v>53</v>
      </c>
      <c r="C17" s="592"/>
      <c r="D17" s="31" t="s">
        <v>54</v>
      </c>
      <c r="E17" s="31" t="s">
        <v>55</v>
      </c>
      <c r="F17" s="36" t="s">
        <v>14</v>
      </c>
      <c r="G17" s="37"/>
      <c r="H17" s="38"/>
      <c r="I17" s="500" t="str">
        <f t="shared" si="1"/>
        <v/>
      </c>
    </row>
    <row r="18" spans="1:11" s="3" customFormat="1" ht="34.5" customHeight="1">
      <c r="A18" s="609"/>
      <c r="B18" s="12" t="s">
        <v>56</v>
      </c>
      <c r="C18" s="592"/>
      <c r="D18" s="27" t="s">
        <v>57</v>
      </c>
      <c r="E18" s="39" t="s">
        <v>58</v>
      </c>
      <c r="F18" s="28" t="s">
        <v>14</v>
      </c>
      <c r="G18" s="29"/>
      <c r="H18" s="30"/>
      <c r="I18" s="498" t="str">
        <f>IF(ISBLANK(G18),"",G18)</f>
        <v/>
      </c>
    </row>
    <row r="19" spans="1:11" s="3" customFormat="1" ht="18" customHeight="1">
      <c r="A19" s="609"/>
      <c r="B19" s="12" t="s">
        <v>59</v>
      </c>
      <c r="C19" s="592"/>
      <c r="D19" s="31" t="s">
        <v>60</v>
      </c>
      <c r="E19" s="31" t="s">
        <v>55</v>
      </c>
      <c r="F19" s="36" t="s">
        <v>14</v>
      </c>
      <c r="G19" s="37"/>
      <c r="H19" s="38"/>
      <c r="I19" s="500" t="str">
        <f t="shared" si="1"/>
        <v/>
      </c>
    </row>
    <row r="20" spans="1:11" s="3" customFormat="1" ht="18" customHeight="1">
      <c r="A20" s="609"/>
      <c r="B20" s="12" t="s">
        <v>61</v>
      </c>
      <c r="C20" s="592"/>
      <c r="D20" s="17" t="s">
        <v>62</v>
      </c>
      <c r="E20" s="17" t="s">
        <v>63</v>
      </c>
      <c r="F20" s="15" t="s">
        <v>14</v>
      </c>
      <c r="G20" s="40"/>
      <c r="H20" s="26"/>
      <c r="I20" s="501" t="str">
        <f t="shared" si="1"/>
        <v/>
      </c>
    </row>
    <row r="21" spans="1:11" s="3" customFormat="1" ht="18" customHeight="1">
      <c r="A21" s="609"/>
      <c r="B21" s="12" t="s">
        <v>64</v>
      </c>
      <c r="C21" s="592" t="s">
        <v>65</v>
      </c>
      <c r="D21" s="27" t="s">
        <v>66</v>
      </c>
      <c r="E21" s="27" t="s">
        <v>67</v>
      </c>
      <c r="F21" s="28" t="s">
        <v>14</v>
      </c>
      <c r="G21" s="29"/>
      <c r="H21" s="30"/>
      <c r="I21" s="498" t="str">
        <f t="shared" si="1"/>
        <v/>
      </c>
    </row>
    <row r="22" spans="1:11" s="3" customFormat="1" ht="18" customHeight="1">
      <c r="A22" s="609"/>
      <c r="B22" s="12" t="s">
        <v>68</v>
      </c>
      <c r="C22" s="592"/>
      <c r="D22" s="31" t="s">
        <v>69</v>
      </c>
      <c r="E22" s="31" t="s">
        <v>70</v>
      </c>
      <c r="F22" s="36" t="s">
        <v>14</v>
      </c>
      <c r="G22" s="37"/>
      <c r="H22" s="38"/>
      <c r="I22" s="500" t="str">
        <f t="shared" si="1"/>
        <v/>
      </c>
    </row>
    <row r="23" spans="1:11" s="3" customFormat="1" ht="18" customHeight="1">
      <c r="A23" s="609"/>
      <c r="B23" s="12" t="s">
        <v>71</v>
      </c>
      <c r="C23" s="620" t="s">
        <v>72</v>
      </c>
      <c r="D23" s="27" t="s">
        <v>73</v>
      </c>
      <c r="E23" s="27" t="s">
        <v>74</v>
      </c>
      <c r="F23" s="28" t="s">
        <v>14</v>
      </c>
      <c r="G23" s="29"/>
      <c r="H23" s="30"/>
      <c r="I23" s="498" t="str">
        <f t="shared" si="1"/>
        <v/>
      </c>
    </row>
    <row r="24" spans="1:11" s="3" customFormat="1" ht="18" customHeight="1">
      <c r="A24" s="609"/>
      <c r="B24" s="12" t="s">
        <v>75</v>
      </c>
      <c r="C24" s="620"/>
      <c r="D24" s="41" t="s">
        <v>76</v>
      </c>
      <c r="E24" s="41" t="s">
        <v>77</v>
      </c>
      <c r="F24" s="42" t="s">
        <v>14</v>
      </c>
      <c r="G24" s="43"/>
      <c r="H24" s="44"/>
      <c r="I24" s="502" t="str">
        <f t="shared" si="1"/>
        <v/>
      </c>
    </row>
    <row r="25" spans="1:11" s="3" customFormat="1" ht="18" customHeight="1">
      <c r="A25" s="609"/>
      <c r="B25" s="12" t="s">
        <v>78</v>
      </c>
      <c r="C25" s="620"/>
      <c r="D25" s="45" t="s">
        <v>79</v>
      </c>
      <c r="E25" s="45" t="s">
        <v>55</v>
      </c>
      <c r="F25" s="46" t="s">
        <v>14</v>
      </c>
      <c r="G25" s="47"/>
      <c r="H25" s="48"/>
      <c r="I25" s="503" t="str">
        <f t="shared" si="1"/>
        <v/>
      </c>
    </row>
    <row r="26" spans="1:11" s="3" customFormat="1" ht="18" customHeight="1">
      <c r="A26" s="609"/>
      <c r="B26" s="12" t="s">
        <v>80</v>
      </c>
      <c r="C26" s="591" t="s">
        <v>81</v>
      </c>
      <c r="D26" s="17" t="s">
        <v>82</v>
      </c>
      <c r="E26" s="12" t="s">
        <v>83</v>
      </c>
      <c r="F26" s="49" t="s">
        <v>14</v>
      </c>
      <c r="G26" s="50"/>
      <c r="H26" s="26"/>
      <c r="I26" s="501" t="str">
        <f t="shared" si="1"/>
        <v/>
      </c>
    </row>
    <row r="27" spans="1:11" s="3" customFormat="1" ht="18" customHeight="1">
      <c r="A27" s="609"/>
      <c r="B27" s="12" t="s">
        <v>84</v>
      </c>
      <c r="C27" s="591"/>
      <c r="D27" s="17" t="s">
        <v>85</v>
      </c>
      <c r="E27" s="12" t="s">
        <v>86</v>
      </c>
      <c r="F27" s="49" t="s">
        <v>14</v>
      </c>
      <c r="G27" s="50"/>
      <c r="H27" s="26"/>
      <c r="I27" s="501" t="str">
        <f t="shared" si="1"/>
        <v/>
      </c>
      <c r="J27" s="51"/>
      <c r="K27" s="51"/>
    </row>
    <row r="28" spans="1:11" s="3" customFormat="1" ht="18" customHeight="1">
      <c r="A28" s="609"/>
      <c r="B28" s="12" t="s">
        <v>87</v>
      </c>
      <c r="C28" s="592" t="s">
        <v>88</v>
      </c>
      <c r="D28" s="592"/>
      <c r="E28" s="17" t="s">
        <v>89</v>
      </c>
      <c r="F28" s="15" t="s">
        <v>14</v>
      </c>
      <c r="G28" s="40"/>
      <c r="H28" s="26" t="s">
        <v>90</v>
      </c>
      <c r="I28" s="501" t="str">
        <f t="shared" si="1"/>
        <v/>
      </c>
    </row>
    <row r="29" spans="1:11" ht="18" customHeight="1">
      <c r="A29" s="609"/>
      <c r="B29" s="12" t="s">
        <v>91</v>
      </c>
      <c r="C29" s="592" t="s">
        <v>2403</v>
      </c>
      <c r="D29" s="592"/>
      <c r="E29" s="14" t="s">
        <v>2404</v>
      </c>
      <c r="F29" s="52" t="s">
        <v>14</v>
      </c>
      <c r="G29" s="50"/>
      <c r="H29" s="26" t="s">
        <v>92</v>
      </c>
      <c r="I29" s="501" t="str">
        <f>IF(ISBLANK(G29),"0",G29)</f>
        <v>0</v>
      </c>
    </row>
    <row r="30" spans="1:11" ht="18" customHeight="1">
      <c r="A30" s="609"/>
      <c r="B30" s="12" t="s">
        <v>93</v>
      </c>
      <c r="C30" s="592" t="s">
        <v>94</v>
      </c>
      <c r="D30" s="592"/>
      <c r="E30" s="53" t="s">
        <v>95</v>
      </c>
      <c r="F30" s="52" t="s">
        <v>14</v>
      </c>
      <c r="G30" s="54"/>
      <c r="H30" s="26"/>
      <c r="I30" s="501" t="str">
        <f t="shared" si="1"/>
        <v/>
      </c>
    </row>
    <row r="31" spans="1:11" ht="18" customHeight="1">
      <c r="A31" s="609" t="s">
        <v>96</v>
      </c>
      <c r="B31" s="12" t="s">
        <v>97</v>
      </c>
      <c r="C31" s="17" t="s">
        <v>98</v>
      </c>
      <c r="D31" s="17" t="s">
        <v>99</v>
      </c>
      <c r="E31" s="21" t="s">
        <v>39</v>
      </c>
      <c r="F31" s="49" t="s">
        <v>14</v>
      </c>
      <c r="G31" s="23"/>
      <c r="H31" s="26"/>
      <c r="I31" s="504" t="str">
        <f>IF(ISBLANK(G31),"",G31)</f>
        <v/>
      </c>
    </row>
    <row r="32" spans="1:11" ht="18" customHeight="1">
      <c r="A32" s="609"/>
      <c r="B32" s="12" t="s">
        <v>100</v>
      </c>
      <c r="C32" s="17"/>
      <c r="D32" s="17" t="s">
        <v>101</v>
      </c>
      <c r="E32" s="17" t="s">
        <v>102</v>
      </c>
      <c r="F32" s="25"/>
      <c r="G32" s="20"/>
      <c r="H32" s="26"/>
      <c r="I32" s="501"/>
    </row>
    <row r="33" spans="1:12" ht="18" customHeight="1">
      <c r="A33" s="609"/>
      <c r="B33" s="12" t="s">
        <v>103</v>
      </c>
      <c r="C33" s="616" t="s">
        <v>44</v>
      </c>
      <c r="D33" s="27" t="s">
        <v>45</v>
      </c>
      <c r="E33" s="27" t="s">
        <v>46</v>
      </c>
      <c r="F33" s="28" t="s">
        <v>14</v>
      </c>
      <c r="G33" s="29" t="s">
        <v>15</v>
      </c>
      <c r="H33" s="30"/>
      <c r="I33" s="498" t="str">
        <f t="shared" ref="I33:I39" si="2">IF(ISBLANK(G33),"",G33)</f>
        <v>※　選択してください。</v>
      </c>
    </row>
    <row r="34" spans="1:12" ht="18" customHeight="1">
      <c r="A34" s="609"/>
      <c r="B34" s="12" t="s">
        <v>104</v>
      </c>
      <c r="C34" s="617"/>
      <c r="D34" s="31" t="s">
        <v>48</v>
      </c>
      <c r="E34" s="31" t="s">
        <v>49</v>
      </c>
      <c r="F34" s="36" t="s">
        <v>35</v>
      </c>
      <c r="G34" s="34"/>
      <c r="H34" s="38"/>
      <c r="I34" s="499" t="str">
        <f>VLOOKUP(I33,$D$209:$E$256,2,FALSE)</f>
        <v>自動入力</v>
      </c>
    </row>
    <row r="35" spans="1:12" ht="18" customHeight="1">
      <c r="A35" s="615"/>
      <c r="B35" s="12" t="s">
        <v>105</v>
      </c>
      <c r="C35" s="617"/>
      <c r="D35" s="27" t="s">
        <v>51</v>
      </c>
      <c r="E35" s="27" t="s">
        <v>106</v>
      </c>
      <c r="F35" s="28" t="s">
        <v>14</v>
      </c>
      <c r="G35" s="29"/>
      <c r="H35" s="30"/>
      <c r="I35" s="498" t="str">
        <f t="shared" si="2"/>
        <v/>
      </c>
    </row>
    <row r="36" spans="1:12" ht="18" customHeight="1">
      <c r="A36" s="615"/>
      <c r="B36" s="12" t="s">
        <v>107</v>
      </c>
      <c r="C36" s="617"/>
      <c r="D36" s="31" t="s">
        <v>54</v>
      </c>
      <c r="E36" s="31" t="s">
        <v>55</v>
      </c>
      <c r="F36" s="36" t="s">
        <v>14</v>
      </c>
      <c r="G36" s="37"/>
      <c r="H36" s="38"/>
      <c r="I36" s="500" t="str">
        <f t="shared" si="2"/>
        <v/>
      </c>
    </row>
    <row r="37" spans="1:12" ht="18" customHeight="1">
      <c r="A37" s="615"/>
      <c r="B37" s="12" t="s">
        <v>108</v>
      </c>
      <c r="C37" s="617"/>
      <c r="D37" s="27" t="s">
        <v>57</v>
      </c>
      <c r="E37" s="27" t="s">
        <v>109</v>
      </c>
      <c r="F37" s="28" t="s">
        <v>14</v>
      </c>
      <c r="G37" s="29"/>
      <c r="H37" s="30"/>
      <c r="I37" s="498" t="str">
        <f t="shared" si="2"/>
        <v/>
      </c>
    </row>
    <row r="38" spans="1:12" ht="18" customHeight="1">
      <c r="A38" s="615"/>
      <c r="B38" s="12" t="s">
        <v>110</v>
      </c>
      <c r="C38" s="617"/>
      <c r="D38" s="31" t="s">
        <v>60</v>
      </c>
      <c r="E38" s="31" t="s">
        <v>55</v>
      </c>
      <c r="F38" s="36" t="s">
        <v>14</v>
      </c>
      <c r="G38" s="37"/>
      <c r="H38" s="38"/>
      <c r="I38" s="500" t="str">
        <f t="shared" si="2"/>
        <v/>
      </c>
    </row>
    <row r="39" spans="1:12" ht="18" customHeight="1">
      <c r="A39" s="615"/>
      <c r="B39" s="12" t="s">
        <v>111</v>
      </c>
      <c r="C39" s="618"/>
      <c r="D39" s="17" t="s">
        <v>62</v>
      </c>
      <c r="E39" s="17" t="s">
        <v>63</v>
      </c>
      <c r="F39" s="15"/>
      <c r="G39" s="40"/>
      <c r="H39" s="26"/>
      <c r="I39" s="501" t="str">
        <f t="shared" si="2"/>
        <v/>
      </c>
    </row>
    <row r="40" spans="1:12" ht="18" customHeight="1">
      <c r="A40" s="615"/>
      <c r="B40" s="12" t="s">
        <v>112</v>
      </c>
      <c r="C40" s="602" t="s">
        <v>113</v>
      </c>
      <c r="D40" s="592" t="s">
        <v>66</v>
      </c>
      <c r="E40" s="17" t="s">
        <v>114</v>
      </c>
      <c r="F40" s="15" t="s">
        <v>35</v>
      </c>
      <c r="G40" s="55"/>
      <c r="H40" s="26"/>
      <c r="I40" s="501">
        <f>G21</f>
        <v>0</v>
      </c>
    </row>
    <row r="41" spans="1:12" ht="18" customHeight="1">
      <c r="A41" s="615"/>
      <c r="B41" s="12" t="s">
        <v>115</v>
      </c>
      <c r="C41" s="603"/>
      <c r="D41" s="619"/>
      <c r="E41" s="27" t="s">
        <v>116</v>
      </c>
      <c r="F41" s="28" t="s">
        <v>14</v>
      </c>
      <c r="G41" s="56"/>
      <c r="H41" s="30"/>
      <c r="I41" s="498" t="str">
        <f>IF(ISBLANK(G41),"",CONCATENATE(I40,"　",G41))</f>
        <v/>
      </c>
    </row>
    <row r="42" spans="1:12" ht="18" customHeight="1">
      <c r="A42" s="615"/>
      <c r="B42" s="12" t="s">
        <v>117</v>
      </c>
      <c r="C42" s="604"/>
      <c r="D42" s="31" t="s">
        <v>69</v>
      </c>
      <c r="E42" s="31" t="s">
        <v>55</v>
      </c>
      <c r="F42" s="36" t="s">
        <v>14</v>
      </c>
      <c r="G42" s="57"/>
      <c r="H42" s="38"/>
      <c r="I42" s="500" t="str">
        <f>IF(ISBLANK(G42),"",CONCATENATE(I22," ",G42))</f>
        <v/>
      </c>
    </row>
    <row r="43" spans="1:12" ht="18" customHeight="1">
      <c r="A43" s="615"/>
      <c r="B43" s="12" t="s">
        <v>118</v>
      </c>
      <c r="C43" s="593" t="s">
        <v>119</v>
      </c>
      <c r="D43" s="17" t="s">
        <v>73</v>
      </c>
      <c r="E43" s="17" t="s">
        <v>120</v>
      </c>
      <c r="F43" s="15" t="s">
        <v>14</v>
      </c>
      <c r="G43" s="40"/>
      <c r="H43" s="58"/>
      <c r="I43" s="501" t="str">
        <f t="shared" ref="I43:I49" si="3">IF(ISBLANK(G43),"",G43)</f>
        <v/>
      </c>
    </row>
    <row r="44" spans="1:12" ht="18" customHeight="1">
      <c r="A44" s="615"/>
      <c r="B44" s="12" t="s">
        <v>121</v>
      </c>
      <c r="C44" s="593"/>
      <c r="D44" s="27" t="s">
        <v>76</v>
      </c>
      <c r="E44" s="27" t="s">
        <v>122</v>
      </c>
      <c r="F44" s="28" t="s">
        <v>14</v>
      </c>
      <c r="G44" s="29"/>
      <c r="H44" s="30"/>
      <c r="I44" s="498" t="str">
        <f t="shared" si="3"/>
        <v/>
      </c>
    </row>
    <row r="45" spans="1:12" ht="18" customHeight="1">
      <c r="A45" s="615"/>
      <c r="B45" s="12" t="s">
        <v>123</v>
      </c>
      <c r="C45" s="593"/>
      <c r="D45" s="31" t="s">
        <v>69</v>
      </c>
      <c r="E45" s="31" t="s">
        <v>55</v>
      </c>
      <c r="F45" s="36" t="s">
        <v>14</v>
      </c>
      <c r="G45" s="37"/>
      <c r="H45" s="38"/>
      <c r="I45" s="500" t="str">
        <f t="shared" si="3"/>
        <v/>
      </c>
      <c r="L45" s="59"/>
    </row>
    <row r="46" spans="1:12" ht="18" customHeight="1">
      <c r="A46" s="615"/>
      <c r="B46" s="12" t="s">
        <v>124</v>
      </c>
      <c r="C46" s="591" t="s">
        <v>125</v>
      </c>
      <c r="D46" s="17" t="s">
        <v>82</v>
      </c>
      <c r="E46" s="12" t="s">
        <v>83</v>
      </c>
      <c r="F46" s="49" t="s">
        <v>14</v>
      </c>
      <c r="G46" s="50"/>
      <c r="H46" s="26"/>
      <c r="I46" s="501" t="str">
        <f t="shared" si="3"/>
        <v/>
      </c>
    </row>
    <row r="47" spans="1:12" ht="18" customHeight="1">
      <c r="A47" s="615"/>
      <c r="B47" s="12" t="s">
        <v>126</v>
      </c>
      <c r="C47" s="591"/>
      <c r="D47" s="17" t="s">
        <v>85</v>
      </c>
      <c r="E47" s="12" t="s">
        <v>86</v>
      </c>
      <c r="F47" s="49" t="s">
        <v>14</v>
      </c>
      <c r="G47" s="50"/>
      <c r="H47" s="26"/>
      <c r="I47" s="501" t="str">
        <f t="shared" si="3"/>
        <v/>
      </c>
    </row>
    <row r="48" spans="1:12" ht="18" customHeight="1">
      <c r="A48" s="615"/>
      <c r="B48" s="12" t="s">
        <v>127</v>
      </c>
      <c r="C48" s="592" t="s">
        <v>2405</v>
      </c>
      <c r="D48" s="592"/>
      <c r="E48" s="14" t="s">
        <v>2406</v>
      </c>
      <c r="F48" s="52" t="s">
        <v>14</v>
      </c>
      <c r="G48" s="50"/>
      <c r="H48" s="26" t="s">
        <v>92</v>
      </c>
      <c r="I48" s="501" t="str">
        <f>IF(ISBLANK(G48),"0",G48)</f>
        <v>0</v>
      </c>
    </row>
    <row r="49" spans="1:9" ht="18" customHeight="1">
      <c r="A49" s="615"/>
      <c r="B49" s="12" t="s">
        <v>128</v>
      </c>
      <c r="C49" s="592" t="s">
        <v>94</v>
      </c>
      <c r="D49" s="592"/>
      <c r="E49" s="60" t="s">
        <v>129</v>
      </c>
      <c r="F49" s="52" t="s">
        <v>14</v>
      </c>
      <c r="G49" s="61"/>
      <c r="H49" s="26"/>
      <c r="I49" s="501" t="str">
        <f t="shared" si="3"/>
        <v/>
      </c>
    </row>
    <row r="50" spans="1:9" ht="18" customHeight="1">
      <c r="A50" s="615"/>
      <c r="B50" s="12" t="s">
        <v>130</v>
      </c>
      <c r="C50" s="593" t="s">
        <v>131</v>
      </c>
      <c r="D50" s="17" t="s">
        <v>132</v>
      </c>
      <c r="E50" s="18" t="s">
        <v>133</v>
      </c>
      <c r="F50" s="62"/>
      <c r="G50" s="63"/>
      <c r="H50" s="26" t="s">
        <v>134</v>
      </c>
      <c r="I50" s="505">
        <v>46113</v>
      </c>
    </row>
    <row r="51" spans="1:9" ht="18" customHeight="1">
      <c r="A51" s="615"/>
      <c r="B51" s="12" t="s">
        <v>135</v>
      </c>
      <c r="C51" s="593"/>
      <c r="D51" s="17" t="s">
        <v>136</v>
      </c>
      <c r="E51" s="18" t="s">
        <v>133</v>
      </c>
      <c r="F51" s="62"/>
      <c r="G51" s="63"/>
      <c r="H51" s="26" t="s">
        <v>137</v>
      </c>
      <c r="I51" s="505">
        <v>46477</v>
      </c>
    </row>
    <row r="52" spans="1:9" ht="18" customHeight="1">
      <c r="A52" s="609" t="s">
        <v>138</v>
      </c>
      <c r="B52" s="12" t="s">
        <v>139</v>
      </c>
      <c r="C52" s="612" t="s">
        <v>140</v>
      </c>
      <c r="D52" s="17" t="s">
        <v>141</v>
      </c>
      <c r="E52" s="17" t="s">
        <v>142</v>
      </c>
      <c r="F52" s="15" t="s">
        <v>14</v>
      </c>
      <c r="G52" s="40"/>
      <c r="H52" s="26"/>
      <c r="I52" s="501" t="str">
        <f t="shared" ref="I52:I57" si="4">IF(ISBLANK(G52),"",G52)</f>
        <v/>
      </c>
    </row>
    <row r="53" spans="1:9" ht="18" customHeight="1">
      <c r="A53" s="609"/>
      <c r="B53" s="12" t="s">
        <v>143</v>
      </c>
      <c r="C53" s="613"/>
      <c r="D53" s="27" t="s">
        <v>76</v>
      </c>
      <c r="E53" s="27" t="s">
        <v>144</v>
      </c>
      <c r="F53" s="28" t="s">
        <v>14</v>
      </c>
      <c r="G53" s="29"/>
      <c r="H53" s="30"/>
      <c r="I53" s="498" t="str">
        <f t="shared" si="4"/>
        <v/>
      </c>
    </row>
    <row r="54" spans="1:9" ht="18" customHeight="1">
      <c r="A54" s="609"/>
      <c r="B54" s="12" t="s">
        <v>145</v>
      </c>
      <c r="C54" s="613"/>
      <c r="D54" s="31" t="s">
        <v>69</v>
      </c>
      <c r="E54" s="31" t="s">
        <v>55</v>
      </c>
      <c r="F54" s="36" t="s">
        <v>14</v>
      </c>
      <c r="G54" s="37"/>
      <c r="H54" s="38"/>
      <c r="I54" s="500" t="str">
        <f t="shared" si="4"/>
        <v/>
      </c>
    </row>
    <row r="55" spans="1:9" ht="18" customHeight="1">
      <c r="A55" s="609"/>
      <c r="B55" s="12" t="s">
        <v>146</v>
      </c>
      <c r="C55" s="613"/>
      <c r="D55" s="17" t="s">
        <v>147</v>
      </c>
      <c r="E55" s="64" t="s">
        <v>148</v>
      </c>
      <c r="F55" s="49" t="s">
        <v>14</v>
      </c>
      <c r="G55" s="50"/>
      <c r="H55" s="26"/>
      <c r="I55" s="501" t="str">
        <f t="shared" si="4"/>
        <v/>
      </c>
    </row>
    <row r="56" spans="1:9" ht="18" customHeight="1">
      <c r="A56" s="609"/>
      <c r="B56" s="12" t="s">
        <v>149</v>
      </c>
      <c r="C56" s="613"/>
      <c r="D56" s="17" t="s">
        <v>150</v>
      </c>
      <c r="E56" s="64" t="s">
        <v>148</v>
      </c>
      <c r="F56" s="49" t="s">
        <v>14</v>
      </c>
      <c r="G56" s="50"/>
      <c r="H56" s="26"/>
      <c r="I56" s="501" t="str">
        <f t="shared" si="4"/>
        <v/>
      </c>
    </row>
    <row r="57" spans="1:9" ht="18" customHeight="1">
      <c r="A57" s="609"/>
      <c r="B57" s="12" t="s">
        <v>151</v>
      </c>
      <c r="C57" s="614"/>
      <c r="D57" s="17" t="s">
        <v>152</v>
      </c>
      <c r="E57" s="64" t="s">
        <v>129</v>
      </c>
      <c r="F57" s="49" t="s">
        <v>14</v>
      </c>
      <c r="G57" s="65"/>
      <c r="H57" s="26"/>
      <c r="I57" s="501" t="str">
        <f t="shared" si="4"/>
        <v/>
      </c>
    </row>
    <row r="58" spans="1:9" ht="18" customHeight="1">
      <c r="A58" s="609" t="s">
        <v>153</v>
      </c>
      <c r="B58" s="12" t="s">
        <v>154</v>
      </c>
      <c r="C58" s="591" t="s">
        <v>155</v>
      </c>
      <c r="D58" s="66">
        <v>14001</v>
      </c>
      <c r="E58" s="17" t="s">
        <v>156</v>
      </c>
      <c r="F58" s="15"/>
      <c r="G58" s="40" t="s">
        <v>15</v>
      </c>
      <c r="H58" s="26"/>
      <c r="I58" s="493" t="str">
        <f>IF(G58="※　選択してください。","　",G58)</f>
        <v>　</v>
      </c>
    </row>
    <row r="59" spans="1:9" ht="18" customHeight="1">
      <c r="A59" s="609"/>
      <c r="B59" s="12" t="s">
        <v>157</v>
      </c>
      <c r="C59" s="591"/>
      <c r="D59" s="66">
        <v>14002</v>
      </c>
      <c r="E59" s="17" t="s">
        <v>158</v>
      </c>
      <c r="F59" s="15"/>
      <c r="G59" s="40" t="s">
        <v>15</v>
      </c>
      <c r="H59" s="26"/>
      <c r="I59" s="493" t="str">
        <f t="shared" ref="I59:I87" si="5">IF(G59="※　選択してください。","　",G59)</f>
        <v>　</v>
      </c>
    </row>
    <row r="60" spans="1:9" ht="18" customHeight="1">
      <c r="A60" s="609"/>
      <c r="B60" s="12" t="s">
        <v>159</v>
      </c>
      <c r="C60" s="591"/>
      <c r="D60" s="66">
        <v>9000</v>
      </c>
      <c r="E60" s="17" t="s">
        <v>158</v>
      </c>
      <c r="F60" s="15"/>
      <c r="G60" s="40" t="s">
        <v>15</v>
      </c>
      <c r="H60" s="26"/>
      <c r="I60" s="493" t="str">
        <f t="shared" si="5"/>
        <v>　</v>
      </c>
    </row>
    <row r="61" spans="1:9" ht="18" customHeight="1">
      <c r="A61" s="609"/>
      <c r="B61" s="12" t="s">
        <v>160</v>
      </c>
      <c r="C61" s="591"/>
      <c r="D61" s="66">
        <v>9001</v>
      </c>
      <c r="E61" s="17" t="s">
        <v>158</v>
      </c>
      <c r="F61" s="15"/>
      <c r="G61" s="40" t="s">
        <v>15</v>
      </c>
      <c r="H61" s="26"/>
      <c r="I61" s="493" t="str">
        <f t="shared" si="5"/>
        <v>　</v>
      </c>
    </row>
    <row r="62" spans="1:9" ht="18" customHeight="1">
      <c r="A62" s="609"/>
      <c r="B62" s="12" t="s">
        <v>161</v>
      </c>
      <c r="C62" s="591"/>
      <c r="D62" s="66">
        <v>9002</v>
      </c>
      <c r="E62" s="17" t="s">
        <v>158</v>
      </c>
      <c r="F62" s="15"/>
      <c r="G62" s="40" t="s">
        <v>15</v>
      </c>
      <c r="H62" s="26"/>
      <c r="I62" s="493" t="str">
        <f t="shared" si="5"/>
        <v>　</v>
      </c>
    </row>
    <row r="63" spans="1:9" ht="18" customHeight="1">
      <c r="A63" s="609"/>
      <c r="B63" s="12" t="s">
        <v>162</v>
      </c>
      <c r="C63" s="591"/>
      <c r="D63" s="66">
        <v>9003</v>
      </c>
      <c r="E63" s="17" t="s">
        <v>158</v>
      </c>
      <c r="F63" s="15"/>
      <c r="G63" s="40" t="s">
        <v>15</v>
      </c>
      <c r="H63" s="26"/>
      <c r="I63" s="493" t="str">
        <f t="shared" si="5"/>
        <v>　</v>
      </c>
    </row>
    <row r="64" spans="1:9" ht="18" customHeight="1">
      <c r="A64" s="609"/>
      <c r="B64" s="12" t="s">
        <v>163</v>
      </c>
      <c r="C64" s="591"/>
      <c r="D64" s="66">
        <v>9004</v>
      </c>
      <c r="E64" s="17" t="s">
        <v>158</v>
      </c>
      <c r="F64" s="15"/>
      <c r="G64" s="40" t="s">
        <v>15</v>
      </c>
      <c r="H64" s="26"/>
      <c r="I64" s="493" t="str">
        <f t="shared" si="5"/>
        <v>　</v>
      </c>
    </row>
    <row r="65" spans="1:9" ht="18" customHeight="1">
      <c r="A65" s="609" t="s">
        <v>164</v>
      </c>
      <c r="B65" s="12" t="s">
        <v>165</v>
      </c>
      <c r="C65" s="610" t="s">
        <v>166</v>
      </c>
      <c r="D65" s="592" t="s">
        <v>167</v>
      </c>
      <c r="E65" s="436" t="s">
        <v>2508</v>
      </c>
      <c r="F65" s="15" t="s">
        <v>14</v>
      </c>
      <c r="G65" s="67" t="s">
        <v>2437</v>
      </c>
      <c r="H65" s="26"/>
      <c r="I65" s="493" t="str">
        <f t="shared" si="5"/>
        <v>　</v>
      </c>
    </row>
    <row r="66" spans="1:9" ht="18" customHeight="1">
      <c r="A66" s="609"/>
      <c r="B66" s="12" t="s">
        <v>168</v>
      </c>
      <c r="C66" s="610"/>
      <c r="D66" s="592"/>
      <c r="E66" s="436" t="s">
        <v>169</v>
      </c>
      <c r="F66" s="15" t="s">
        <v>14</v>
      </c>
      <c r="G66" s="473" t="s">
        <v>169</v>
      </c>
      <c r="H66" s="26"/>
      <c r="I66" s="493" t="str">
        <f t="shared" si="5"/>
        <v>－</v>
      </c>
    </row>
    <row r="67" spans="1:9" ht="18" customHeight="1">
      <c r="A67" s="609"/>
      <c r="B67" s="12" t="s">
        <v>170</v>
      </c>
      <c r="C67" s="610"/>
      <c r="D67" s="592" t="s">
        <v>171</v>
      </c>
      <c r="E67" s="436" t="s">
        <v>2509</v>
      </c>
      <c r="F67" s="15" t="s">
        <v>14</v>
      </c>
      <c r="G67" s="67" t="s">
        <v>2437</v>
      </c>
      <c r="H67" s="26"/>
      <c r="I67" s="493" t="str">
        <f t="shared" si="5"/>
        <v>　</v>
      </c>
    </row>
    <row r="68" spans="1:9" ht="18" customHeight="1">
      <c r="A68" s="609"/>
      <c r="B68" s="12" t="s">
        <v>172</v>
      </c>
      <c r="C68" s="610"/>
      <c r="D68" s="592"/>
      <c r="E68" s="436" t="s">
        <v>169</v>
      </c>
      <c r="F68" s="15" t="s">
        <v>14</v>
      </c>
      <c r="G68" s="473" t="s">
        <v>169</v>
      </c>
      <c r="H68" s="26"/>
      <c r="I68" s="493" t="str">
        <f t="shared" si="5"/>
        <v>－</v>
      </c>
    </row>
    <row r="69" spans="1:9" ht="18" customHeight="1">
      <c r="A69" s="609"/>
      <c r="B69" s="12" t="s">
        <v>173</v>
      </c>
      <c r="C69" s="610"/>
      <c r="D69" s="592" t="s">
        <v>174</v>
      </c>
      <c r="E69" s="436" t="s">
        <v>2509</v>
      </c>
      <c r="F69" s="15" t="s">
        <v>14</v>
      </c>
      <c r="G69" s="67" t="s">
        <v>2437</v>
      </c>
      <c r="H69" s="26"/>
      <c r="I69" s="493" t="str">
        <f t="shared" si="5"/>
        <v>　</v>
      </c>
    </row>
    <row r="70" spans="1:9" ht="18" customHeight="1">
      <c r="A70" s="609"/>
      <c r="B70" s="12" t="s">
        <v>175</v>
      </c>
      <c r="C70" s="610"/>
      <c r="D70" s="592"/>
      <c r="E70" s="436" t="s">
        <v>169</v>
      </c>
      <c r="F70" s="15" t="s">
        <v>14</v>
      </c>
      <c r="G70" s="473" t="s">
        <v>169</v>
      </c>
      <c r="H70" s="26"/>
      <c r="I70" s="493" t="str">
        <f t="shared" si="5"/>
        <v>－</v>
      </c>
    </row>
    <row r="71" spans="1:9" ht="18" customHeight="1">
      <c r="A71" s="609"/>
      <c r="B71" s="12" t="s">
        <v>176</v>
      </c>
      <c r="C71" s="610"/>
      <c r="D71" s="592" t="s">
        <v>177</v>
      </c>
      <c r="E71" s="436" t="s">
        <v>2509</v>
      </c>
      <c r="F71" s="15" t="s">
        <v>14</v>
      </c>
      <c r="G71" s="67" t="s">
        <v>2437</v>
      </c>
      <c r="H71" s="26"/>
      <c r="I71" s="493" t="str">
        <f t="shared" si="5"/>
        <v>　</v>
      </c>
    </row>
    <row r="72" spans="1:9" ht="18" customHeight="1">
      <c r="A72" s="609"/>
      <c r="B72" s="12" t="s">
        <v>178</v>
      </c>
      <c r="C72" s="610"/>
      <c r="D72" s="592"/>
      <c r="E72" s="436" t="s">
        <v>169</v>
      </c>
      <c r="F72" s="15" t="s">
        <v>14</v>
      </c>
      <c r="G72" s="473" t="s">
        <v>169</v>
      </c>
      <c r="H72" s="26"/>
      <c r="I72" s="493" t="str">
        <f t="shared" si="5"/>
        <v>－</v>
      </c>
    </row>
    <row r="73" spans="1:9" ht="18" customHeight="1">
      <c r="A73" s="609"/>
      <c r="B73" s="12" t="s">
        <v>179</v>
      </c>
      <c r="C73" s="610"/>
      <c r="D73" s="592" t="s">
        <v>180</v>
      </c>
      <c r="E73" s="436" t="s">
        <v>2509</v>
      </c>
      <c r="F73" s="15" t="s">
        <v>14</v>
      </c>
      <c r="G73" s="67" t="s">
        <v>2437</v>
      </c>
      <c r="H73" s="26"/>
      <c r="I73" s="493" t="str">
        <f t="shared" si="5"/>
        <v>　</v>
      </c>
    </row>
    <row r="74" spans="1:9" ht="18" customHeight="1">
      <c r="A74" s="609"/>
      <c r="B74" s="12" t="s">
        <v>181</v>
      </c>
      <c r="C74" s="610"/>
      <c r="D74" s="592"/>
      <c r="E74" s="436" t="s">
        <v>169</v>
      </c>
      <c r="F74" s="15" t="s">
        <v>14</v>
      </c>
      <c r="G74" s="473" t="s">
        <v>169</v>
      </c>
      <c r="H74" s="26"/>
      <c r="I74" s="493" t="str">
        <f t="shared" si="5"/>
        <v>－</v>
      </c>
    </row>
    <row r="75" spans="1:9" ht="18" customHeight="1">
      <c r="A75" s="609"/>
      <c r="B75" s="12" t="s">
        <v>182</v>
      </c>
      <c r="C75" s="610"/>
      <c r="D75" s="611" t="s">
        <v>183</v>
      </c>
      <c r="E75" s="436" t="s">
        <v>2509</v>
      </c>
      <c r="F75" s="15" t="s">
        <v>14</v>
      </c>
      <c r="G75" s="67" t="s">
        <v>2437</v>
      </c>
      <c r="H75" s="26"/>
      <c r="I75" s="493" t="str">
        <f t="shared" si="5"/>
        <v>　</v>
      </c>
    </row>
    <row r="76" spans="1:9" ht="18" customHeight="1">
      <c r="A76" s="609"/>
      <c r="B76" s="12" t="s">
        <v>184</v>
      </c>
      <c r="C76" s="610"/>
      <c r="D76" s="611"/>
      <c r="E76" s="436" t="s">
        <v>169</v>
      </c>
      <c r="F76" s="15" t="s">
        <v>14</v>
      </c>
      <c r="G76" s="473" t="s">
        <v>169</v>
      </c>
      <c r="H76" s="26"/>
      <c r="I76" s="493" t="str">
        <f t="shared" si="5"/>
        <v>－</v>
      </c>
    </row>
    <row r="77" spans="1:9" ht="18" customHeight="1">
      <c r="A77" s="609"/>
      <c r="B77" s="12" t="s">
        <v>185</v>
      </c>
      <c r="C77" s="610"/>
      <c r="D77" s="592" t="s">
        <v>186</v>
      </c>
      <c r="E77" s="436" t="s">
        <v>2509</v>
      </c>
      <c r="F77" s="15" t="s">
        <v>14</v>
      </c>
      <c r="G77" s="67" t="s">
        <v>2437</v>
      </c>
      <c r="H77" s="26"/>
      <c r="I77" s="493" t="str">
        <f t="shared" si="5"/>
        <v>　</v>
      </c>
    </row>
    <row r="78" spans="1:9" ht="18" customHeight="1">
      <c r="A78" s="609"/>
      <c r="B78" s="12" t="s">
        <v>187</v>
      </c>
      <c r="C78" s="610"/>
      <c r="D78" s="592"/>
      <c r="E78" s="436" t="s">
        <v>169</v>
      </c>
      <c r="F78" s="15" t="s">
        <v>14</v>
      </c>
      <c r="G78" s="473" t="s">
        <v>169</v>
      </c>
      <c r="H78" s="26"/>
      <c r="I78" s="493" t="str">
        <f t="shared" si="5"/>
        <v>－</v>
      </c>
    </row>
    <row r="79" spans="1:9" ht="18" customHeight="1">
      <c r="A79" s="609"/>
      <c r="B79" s="12" t="s">
        <v>188</v>
      </c>
      <c r="C79" s="610"/>
      <c r="D79" s="592" t="s">
        <v>189</v>
      </c>
      <c r="E79" s="436" t="s">
        <v>2509</v>
      </c>
      <c r="F79" s="15" t="s">
        <v>14</v>
      </c>
      <c r="G79" s="67" t="s">
        <v>2437</v>
      </c>
      <c r="H79" s="26"/>
      <c r="I79" s="493" t="str">
        <f t="shared" si="5"/>
        <v>　</v>
      </c>
    </row>
    <row r="80" spans="1:9" ht="18" customHeight="1">
      <c r="A80" s="609"/>
      <c r="B80" s="12" t="s">
        <v>190</v>
      </c>
      <c r="C80" s="610"/>
      <c r="D80" s="592"/>
      <c r="E80" s="436" t="s">
        <v>169</v>
      </c>
      <c r="F80" s="15" t="s">
        <v>14</v>
      </c>
      <c r="G80" s="473" t="s">
        <v>169</v>
      </c>
      <c r="H80" s="26"/>
      <c r="I80" s="493" t="str">
        <f t="shared" si="5"/>
        <v>－</v>
      </c>
    </row>
    <row r="81" spans="1:9" ht="18" customHeight="1">
      <c r="A81" s="609"/>
      <c r="B81" s="12" t="s">
        <v>191</v>
      </c>
      <c r="C81" s="610"/>
      <c r="D81" s="592" t="s">
        <v>192</v>
      </c>
      <c r="E81" s="436" t="s">
        <v>2509</v>
      </c>
      <c r="F81" s="15" t="s">
        <v>14</v>
      </c>
      <c r="G81" s="67" t="s">
        <v>2437</v>
      </c>
      <c r="H81" s="26"/>
      <c r="I81" s="493" t="str">
        <f t="shared" si="5"/>
        <v>　</v>
      </c>
    </row>
    <row r="82" spans="1:9" ht="18" customHeight="1">
      <c r="A82" s="609"/>
      <c r="B82" s="12" t="s">
        <v>193</v>
      </c>
      <c r="C82" s="610"/>
      <c r="D82" s="592"/>
      <c r="E82" s="436" t="s">
        <v>169</v>
      </c>
      <c r="F82" s="15" t="s">
        <v>14</v>
      </c>
      <c r="G82" s="473" t="s">
        <v>169</v>
      </c>
      <c r="H82" s="26"/>
      <c r="I82" s="493" t="str">
        <f t="shared" si="5"/>
        <v>－</v>
      </c>
    </row>
    <row r="83" spans="1:9" ht="18" customHeight="1">
      <c r="A83" s="596" t="s">
        <v>11</v>
      </c>
      <c r="B83" s="12" t="s">
        <v>194</v>
      </c>
      <c r="C83" s="593" t="s">
        <v>195</v>
      </c>
      <c r="D83" s="593"/>
      <c r="E83" s="14" t="s">
        <v>13</v>
      </c>
      <c r="F83" s="15" t="s">
        <v>14</v>
      </c>
      <c r="G83" s="67" t="s">
        <v>2437</v>
      </c>
      <c r="H83" s="26"/>
      <c r="I83" s="493" t="str">
        <f t="shared" si="5"/>
        <v>　</v>
      </c>
    </row>
    <row r="84" spans="1:9" ht="18" customHeight="1">
      <c r="A84" s="597"/>
      <c r="B84" s="12" t="s">
        <v>197</v>
      </c>
      <c r="C84" s="593" t="s">
        <v>198</v>
      </c>
      <c r="D84" s="593"/>
      <c r="E84" s="14" t="s">
        <v>13</v>
      </c>
      <c r="F84" s="15" t="s">
        <v>14</v>
      </c>
      <c r="G84" s="67" t="s">
        <v>2437</v>
      </c>
      <c r="H84" s="26"/>
      <c r="I84" s="493" t="str">
        <f t="shared" si="5"/>
        <v>　</v>
      </c>
    </row>
    <row r="85" spans="1:9" ht="18" customHeight="1">
      <c r="A85" s="597"/>
      <c r="B85" s="12" t="s">
        <v>199</v>
      </c>
      <c r="C85" s="17" t="s">
        <v>200</v>
      </c>
      <c r="D85" s="17"/>
      <c r="E85" s="17"/>
      <c r="F85" s="25"/>
      <c r="G85" s="474"/>
      <c r="H85" s="26"/>
      <c r="I85" s="493"/>
    </row>
    <row r="86" spans="1:9" ht="18" customHeight="1">
      <c r="A86" s="597"/>
      <c r="B86" s="12" t="s">
        <v>201</v>
      </c>
      <c r="C86" s="593" t="s">
        <v>202</v>
      </c>
      <c r="D86" s="13" t="s">
        <v>203</v>
      </c>
      <c r="E86" s="438" t="s">
        <v>2402</v>
      </c>
      <c r="F86" s="15" t="s">
        <v>14</v>
      </c>
      <c r="G86" s="67" t="s">
        <v>15</v>
      </c>
      <c r="H86" s="68"/>
      <c r="I86" s="493" t="str">
        <f t="shared" si="5"/>
        <v>　</v>
      </c>
    </row>
    <row r="87" spans="1:9" ht="18" customHeight="1">
      <c r="A87" s="597"/>
      <c r="B87" s="12" t="s">
        <v>204</v>
      </c>
      <c r="C87" s="593"/>
      <c r="D87" s="13" t="s">
        <v>205</v>
      </c>
      <c r="E87" s="438" t="s">
        <v>206</v>
      </c>
      <c r="F87" s="15" t="s">
        <v>14</v>
      </c>
      <c r="G87" s="40" t="s">
        <v>15</v>
      </c>
      <c r="H87" s="68"/>
      <c r="I87" s="493" t="str">
        <f t="shared" si="5"/>
        <v>　</v>
      </c>
    </row>
    <row r="88" spans="1:9" ht="18" customHeight="1">
      <c r="A88" s="597"/>
      <c r="B88" s="12" t="s">
        <v>207</v>
      </c>
      <c r="C88" s="593"/>
      <c r="D88" s="13" t="s">
        <v>208</v>
      </c>
      <c r="E88" s="438" t="s">
        <v>209</v>
      </c>
      <c r="F88" s="15" t="s">
        <v>14</v>
      </c>
      <c r="G88" s="40"/>
      <c r="H88" s="68"/>
      <c r="I88" s="493" t="str">
        <f t="shared" ref="I88:I127" si="6">IF(ISBLANK(G88),"",G88)</f>
        <v/>
      </c>
    </row>
    <row r="89" spans="1:9" ht="18" customHeight="1">
      <c r="A89" s="597"/>
      <c r="B89" s="12" t="s">
        <v>210</v>
      </c>
      <c r="C89" s="593"/>
      <c r="D89" s="13" t="s">
        <v>211</v>
      </c>
      <c r="E89" s="438" t="s">
        <v>158</v>
      </c>
      <c r="F89" s="15" t="s">
        <v>14</v>
      </c>
      <c r="G89" s="69"/>
      <c r="H89" s="68" t="s">
        <v>212</v>
      </c>
      <c r="I89" s="506" t="str">
        <f>IF(ISBLANK(G89),"",G89)</f>
        <v/>
      </c>
    </row>
    <row r="90" spans="1:9" ht="18" customHeight="1">
      <c r="A90" s="597"/>
      <c r="B90" s="12" t="s">
        <v>213</v>
      </c>
      <c r="C90" s="593" t="s">
        <v>214</v>
      </c>
      <c r="D90" s="13" t="s">
        <v>215</v>
      </c>
      <c r="E90" s="438" t="s">
        <v>2402</v>
      </c>
      <c r="F90" s="15" t="s">
        <v>14</v>
      </c>
      <c r="G90" s="40" t="s">
        <v>15</v>
      </c>
      <c r="H90" s="68"/>
      <c r="I90" s="493" t="str">
        <f>IF(G90="※　選択してください。","　",G90)</f>
        <v>　</v>
      </c>
    </row>
    <row r="91" spans="1:9" ht="18" customHeight="1">
      <c r="A91" s="597"/>
      <c r="B91" s="12" t="s">
        <v>216</v>
      </c>
      <c r="C91" s="593"/>
      <c r="D91" s="13" t="s">
        <v>217</v>
      </c>
      <c r="E91" s="438" t="s">
        <v>206</v>
      </c>
      <c r="F91" s="15" t="s">
        <v>14</v>
      </c>
      <c r="G91" s="40" t="s">
        <v>15</v>
      </c>
      <c r="H91" s="68"/>
      <c r="I91" s="493" t="str">
        <f>IF(G91="※　選択してください。","　",G91)</f>
        <v>　</v>
      </c>
    </row>
    <row r="92" spans="1:9" ht="18" customHeight="1">
      <c r="A92" s="597"/>
      <c r="B92" s="12" t="s">
        <v>218</v>
      </c>
      <c r="C92" s="593"/>
      <c r="D92" s="13" t="s">
        <v>219</v>
      </c>
      <c r="E92" s="438" t="s">
        <v>209</v>
      </c>
      <c r="F92" s="15" t="s">
        <v>14</v>
      </c>
      <c r="G92" s="40"/>
      <c r="H92" s="68"/>
      <c r="I92" s="493" t="str">
        <f t="shared" si="6"/>
        <v/>
      </c>
    </row>
    <row r="93" spans="1:9" ht="18" customHeight="1">
      <c r="A93" s="597"/>
      <c r="B93" s="12" t="s">
        <v>220</v>
      </c>
      <c r="C93" s="593"/>
      <c r="D93" s="13" t="s">
        <v>211</v>
      </c>
      <c r="E93" s="438" t="s">
        <v>158</v>
      </c>
      <c r="F93" s="15" t="s">
        <v>14</v>
      </c>
      <c r="G93" s="69"/>
      <c r="H93" s="68" t="s">
        <v>212</v>
      </c>
      <c r="I93" s="506" t="str">
        <f t="shared" si="6"/>
        <v/>
      </c>
    </row>
    <row r="94" spans="1:9" ht="18" customHeight="1">
      <c r="A94" s="597"/>
      <c r="B94" s="12" t="s">
        <v>221</v>
      </c>
      <c r="C94" s="593" t="s">
        <v>222</v>
      </c>
      <c r="D94" s="13" t="s">
        <v>223</v>
      </c>
      <c r="E94" s="438" t="s">
        <v>2402</v>
      </c>
      <c r="F94" s="15" t="s">
        <v>14</v>
      </c>
      <c r="G94" s="40" t="s">
        <v>15</v>
      </c>
      <c r="H94" s="68"/>
      <c r="I94" s="493" t="str">
        <f>IF(G94="※　選択してください。","　",G94)</f>
        <v>　</v>
      </c>
    </row>
    <row r="95" spans="1:9" ht="18" customHeight="1">
      <c r="A95" s="597"/>
      <c r="B95" s="12" t="s">
        <v>224</v>
      </c>
      <c r="C95" s="593"/>
      <c r="D95" s="13" t="s">
        <v>225</v>
      </c>
      <c r="E95" s="438" t="s">
        <v>206</v>
      </c>
      <c r="F95" s="15" t="s">
        <v>14</v>
      </c>
      <c r="G95" s="40" t="s">
        <v>15</v>
      </c>
      <c r="H95" s="68"/>
      <c r="I95" s="493" t="str">
        <f>IF(G95="※　選択してください。","　",G95)</f>
        <v>　</v>
      </c>
    </row>
    <row r="96" spans="1:9" ht="18" customHeight="1">
      <c r="A96" s="597"/>
      <c r="B96" s="12" t="s">
        <v>226</v>
      </c>
      <c r="C96" s="593"/>
      <c r="D96" s="13" t="s">
        <v>227</v>
      </c>
      <c r="E96" s="438" t="s">
        <v>209</v>
      </c>
      <c r="F96" s="15" t="s">
        <v>14</v>
      </c>
      <c r="G96" s="40"/>
      <c r="H96" s="68"/>
      <c r="I96" s="493" t="str">
        <f t="shared" si="6"/>
        <v/>
      </c>
    </row>
    <row r="97" spans="1:9" ht="18" customHeight="1">
      <c r="A97" s="597"/>
      <c r="B97" s="12" t="s">
        <v>228</v>
      </c>
      <c r="C97" s="593"/>
      <c r="D97" s="13" t="s">
        <v>211</v>
      </c>
      <c r="E97" s="17" t="s">
        <v>158</v>
      </c>
      <c r="F97" s="15" t="s">
        <v>14</v>
      </c>
      <c r="G97" s="69"/>
      <c r="H97" s="68" t="s">
        <v>212</v>
      </c>
      <c r="I97" s="506" t="str">
        <f t="shared" si="6"/>
        <v/>
      </c>
    </row>
    <row r="98" spans="1:9" ht="18" customHeight="1">
      <c r="A98" s="597"/>
      <c r="B98" s="12" t="s">
        <v>229</v>
      </c>
      <c r="C98" s="591" t="s">
        <v>2433</v>
      </c>
      <c r="D98" s="592" t="s">
        <v>231</v>
      </c>
      <c r="E98" s="17" t="s">
        <v>232</v>
      </c>
      <c r="F98" s="15" t="s">
        <v>14</v>
      </c>
      <c r="G98" s="40" t="s">
        <v>15</v>
      </c>
      <c r="H98" s="26"/>
      <c r="I98" s="493" t="str">
        <f>IF(G98="※　選択してください。","　",G98)</f>
        <v>　</v>
      </c>
    </row>
    <row r="99" spans="1:9" ht="18" customHeight="1">
      <c r="A99" s="597"/>
      <c r="B99" s="12" t="s">
        <v>233</v>
      </c>
      <c r="C99" s="591"/>
      <c r="D99" s="592"/>
      <c r="E99" s="17" t="s">
        <v>234</v>
      </c>
      <c r="F99" s="15" t="s">
        <v>14</v>
      </c>
      <c r="G99" s="40"/>
      <c r="H99" s="26"/>
      <c r="I99" s="493" t="str">
        <f t="shared" si="6"/>
        <v/>
      </c>
    </row>
    <row r="100" spans="1:9" ht="18" customHeight="1">
      <c r="A100" s="597"/>
      <c r="B100" s="12" t="s">
        <v>235</v>
      </c>
      <c r="C100" s="591"/>
      <c r="D100" s="17" t="s">
        <v>236</v>
      </c>
      <c r="E100" s="17" t="s">
        <v>2492</v>
      </c>
      <c r="F100" s="15" t="s">
        <v>14</v>
      </c>
      <c r="G100" s="70"/>
      <c r="H100" s="26"/>
      <c r="I100" s="507" t="str">
        <f t="shared" si="6"/>
        <v/>
      </c>
    </row>
    <row r="101" spans="1:9" ht="18" customHeight="1">
      <c r="A101" s="597"/>
      <c r="B101" s="12" t="s">
        <v>237</v>
      </c>
      <c r="C101" s="17" t="s">
        <v>238</v>
      </c>
      <c r="D101" s="17" t="s">
        <v>239</v>
      </c>
      <c r="E101" s="17" t="s">
        <v>2493</v>
      </c>
      <c r="F101" s="15" t="s">
        <v>14</v>
      </c>
      <c r="G101" s="70"/>
      <c r="H101" s="26"/>
      <c r="I101" s="507" t="str">
        <f t="shared" si="6"/>
        <v/>
      </c>
    </row>
    <row r="102" spans="1:9" ht="18" customHeight="1">
      <c r="A102" s="597"/>
      <c r="B102" s="12" t="s">
        <v>240</v>
      </c>
      <c r="C102" s="592" t="s">
        <v>241</v>
      </c>
      <c r="D102" s="592"/>
      <c r="E102" s="17" t="s">
        <v>242</v>
      </c>
      <c r="F102" s="15" t="s">
        <v>14</v>
      </c>
      <c r="G102" s="40" t="s">
        <v>15</v>
      </c>
      <c r="H102" s="26"/>
      <c r="I102" s="493" t="str">
        <f>IF(G102="※　選択してください。","　",G102)</f>
        <v>　</v>
      </c>
    </row>
    <row r="103" spans="1:9" ht="18" customHeight="1">
      <c r="A103" s="597"/>
      <c r="B103" s="12" t="s">
        <v>243</v>
      </c>
      <c r="C103" s="592" t="s">
        <v>244</v>
      </c>
      <c r="D103" s="592"/>
      <c r="E103" s="17" t="s">
        <v>89</v>
      </c>
      <c r="F103" s="15" t="s">
        <v>14</v>
      </c>
      <c r="G103" s="40"/>
      <c r="H103" s="26" t="s">
        <v>90</v>
      </c>
      <c r="I103" s="493" t="str">
        <f t="shared" si="6"/>
        <v/>
      </c>
    </row>
    <row r="104" spans="1:9" ht="18" customHeight="1">
      <c r="A104" s="597"/>
      <c r="B104" s="12" t="s">
        <v>245</v>
      </c>
      <c r="C104" s="592" t="s">
        <v>246</v>
      </c>
      <c r="D104" s="592"/>
      <c r="E104" s="17" t="s">
        <v>247</v>
      </c>
      <c r="F104" s="15" t="s">
        <v>14</v>
      </c>
      <c r="G104" s="69"/>
      <c r="H104" s="26" t="s">
        <v>212</v>
      </c>
      <c r="I104" s="508" t="str">
        <f t="shared" si="6"/>
        <v/>
      </c>
    </row>
    <row r="105" spans="1:9" ht="18" customHeight="1">
      <c r="A105" s="597"/>
      <c r="B105" s="12" t="s">
        <v>248</v>
      </c>
      <c r="C105" s="592" t="s">
        <v>249</v>
      </c>
      <c r="D105" s="592"/>
      <c r="E105" s="17" t="s">
        <v>250</v>
      </c>
      <c r="F105" s="15" t="s">
        <v>14</v>
      </c>
      <c r="G105" s="69"/>
      <c r="H105" s="26" t="s">
        <v>212</v>
      </c>
      <c r="I105" s="508" t="str">
        <f t="shared" si="6"/>
        <v/>
      </c>
    </row>
    <row r="106" spans="1:9" ht="18" customHeight="1">
      <c r="A106" s="597"/>
      <c r="B106" s="12" t="s">
        <v>251</v>
      </c>
      <c r="C106" s="605" t="s">
        <v>342</v>
      </c>
      <c r="D106" s="17" t="s">
        <v>2407</v>
      </c>
      <c r="E106" s="602" t="s">
        <v>2410</v>
      </c>
      <c r="F106" s="71" t="s">
        <v>14</v>
      </c>
      <c r="G106" s="40"/>
      <c r="H106" s="26" t="s">
        <v>92</v>
      </c>
      <c r="I106" s="493" t="str">
        <f t="shared" si="6"/>
        <v/>
      </c>
    </row>
    <row r="107" spans="1:9" ht="18" customHeight="1">
      <c r="A107" s="597"/>
      <c r="B107" s="12" t="s">
        <v>253</v>
      </c>
      <c r="C107" s="606"/>
      <c r="D107" s="17" t="s">
        <v>2408</v>
      </c>
      <c r="E107" s="603"/>
      <c r="F107" s="71" t="s">
        <v>14</v>
      </c>
      <c r="G107" s="40"/>
      <c r="H107" s="26" t="s">
        <v>92</v>
      </c>
      <c r="I107" s="493" t="str">
        <f t="shared" si="6"/>
        <v/>
      </c>
    </row>
    <row r="108" spans="1:9" ht="18" customHeight="1">
      <c r="A108" s="597"/>
      <c r="B108" s="12" t="s">
        <v>255</v>
      </c>
      <c r="C108" s="606"/>
      <c r="D108" s="17" t="s">
        <v>2409</v>
      </c>
      <c r="E108" s="604"/>
      <c r="F108" s="71" t="s">
        <v>14</v>
      </c>
      <c r="G108" s="40"/>
      <c r="H108" s="26" t="s">
        <v>92</v>
      </c>
      <c r="I108" s="493" t="str">
        <f t="shared" si="6"/>
        <v/>
      </c>
    </row>
    <row r="109" spans="1:9" ht="18" customHeight="1">
      <c r="A109" s="597"/>
      <c r="B109" s="12" t="s">
        <v>257</v>
      </c>
      <c r="C109" s="607"/>
      <c r="D109" s="17" t="s">
        <v>258</v>
      </c>
      <c r="E109" s="72" t="s">
        <v>2411</v>
      </c>
      <c r="F109" s="71" t="s">
        <v>14</v>
      </c>
      <c r="G109" s="40"/>
      <c r="H109" s="26" t="s">
        <v>92</v>
      </c>
      <c r="I109" s="493" t="str">
        <f t="shared" si="6"/>
        <v/>
      </c>
    </row>
    <row r="110" spans="1:9" ht="18" customHeight="1">
      <c r="A110" s="588" t="s">
        <v>17</v>
      </c>
      <c r="B110" s="12" t="s">
        <v>259</v>
      </c>
      <c r="C110" s="591" t="s">
        <v>260</v>
      </c>
      <c r="D110" s="592" t="s">
        <v>261</v>
      </c>
      <c r="E110" s="53" t="s">
        <v>262</v>
      </c>
      <c r="F110" s="15"/>
      <c r="G110" s="73"/>
      <c r="H110" s="26"/>
      <c r="I110" s="493" t="str">
        <f t="shared" si="6"/>
        <v/>
      </c>
    </row>
    <row r="111" spans="1:9" ht="18" customHeight="1">
      <c r="A111" s="595"/>
      <c r="B111" s="12" t="s">
        <v>263</v>
      </c>
      <c r="C111" s="591"/>
      <c r="D111" s="592"/>
      <c r="E111" s="437" t="s">
        <v>2494</v>
      </c>
      <c r="F111" s="15"/>
      <c r="G111" s="74"/>
      <c r="H111" s="26"/>
      <c r="I111" s="507" t="str">
        <f t="shared" si="6"/>
        <v/>
      </c>
    </row>
    <row r="112" spans="1:9" ht="18" customHeight="1">
      <c r="A112" s="595"/>
      <c r="B112" s="12" t="s">
        <v>264</v>
      </c>
      <c r="C112" s="591"/>
      <c r="D112" s="592" t="s">
        <v>265</v>
      </c>
      <c r="E112" s="437" t="s">
        <v>262</v>
      </c>
      <c r="F112" s="15"/>
      <c r="G112" s="73"/>
      <c r="H112" s="26"/>
      <c r="I112" s="493" t="str">
        <f t="shared" si="6"/>
        <v/>
      </c>
    </row>
    <row r="113" spans="1:9" ht="18" customHeight="1">
      <c r="A113" s="595"/>
      <c r="B113" s="12" t="s">
        <v>266</v>
      </c>
      <c r="C113" s="591"/>
      <c r="D113" s="592"/>
      <c r="E113" s="437" t="s">
        <v>2494</v>
      </c>
      <c r="F113" s="15"/>
      <c r="G113" s="74"/>
      <c r="H113" s="26"/>
      <c r="I113" s="507" t="str">
        <f t="shared" si="6"/>
        <v/>
      </c>
    </row>
    <row r="114" spans="1:9" ht="18" customHeight="1">
      <c r="A114" s="595"/>
      <c r="B114" s="12" t="s">
        <v>267</v>
      </c>
      <c r="C114" s="591"/>
      <c r="D114" s="592" t="s">
        <v>268</v>
      </c>
      <c r="E114" s="437" t="s">
        <v>262</v>
      </c>
      <c r="F114" s="15"/>
      <c r="G114" s="73"/>
      <c r="H114" s="26"/>
      <c r="I114" s="493" t="str">
        <f t="shared" si="6"/>
        <v/>
      </c>
    </row>
    <row r="115" spans="1:9" ht="18" customHeight="1">
      <c r="A115" s="595"/>
      <c r="B115" s="12" t="s">
        <v>269</v>
      </c>
      <c r="C115" s="591"/>
      <c r="D115" s="592"/>
      <c r="E115" s="437" t="s">
        <v>2494</v>
      </c>
      <c r="F115" s="15"/>
      <c r="G115" s="74"/>
      <c r="H115" s="26"/>
      <c r="I115" s="507" t="str">
        <f t="shared" si="6"/>
        <v/>
      </c>
    </row>
    <row r="116" spans="1:9" ht="18" customHeight="1">
      <c r="A116" s="595"/>
      <c r="B116" s="12" t="s">
        <v>270</v>
      </c>
      <c r="C116" s="591"/>
      <c r="D116" s="592" t="s">
        <v>271</v>
      </c>
      <c r="E116" s="437" t="s">
        <v>262</v>
      </c>
      <c r="F116" s="15"/>
      <c r="G116" s="73"/>
      <c r="H116" s="26"/>
      <c r="I116" s="493" t="str">
        <f t="shared" si="6"/>
        <v/>
      </c>
    </row>
    <row r="117" spans="1:9" ht="18" customHeight="1">
      <c r="A117" s="595"/>
      <c r="B117" s="12" t="s">
        <v>272</v>
      </c>
      <c r="C117" s="591"/>
      <c r="D117" s="592"/>
      <c r="E117" s="437" t="s">
        <v>2494</v>
      </c>
      <c r="F117" s="15"/>
      <c r="G117" s="74"/>
      <c r="H117" s="26"/>
      <c r="I117" s="507" t="str">
        <f t="shared" si="6"/>
        <v/>
      </c>
    </row>
    <row r="118" spans="1:9" ht="18" customHeight="1">
      <c r="A118" s="595"/>
      <c r="B118" s="12" t="s">
        <v>273</v>
      </c>
      <c r="C118" s="591"/>
      <c r="D118" s="592" t="s">
        <v>274</v>
      </c>
      <c r="E118" s="437" t="s">
        <v>262</v>
      </c>
      <c r="F118" s="15"/>
      <c r="G118" s="73"/>
      <c r="H118" s="26"/>
      <c r="I118" s="493" t="str">
        <f t="shared" si="6"/>
        <v/>
      </c>
    </row>
    <row r="119" spans="1:9" ht="18" customHeight="1">
      <c r="A119" s="595"/>
      <c r="B119" s="12" t="s">
        <v>275</v>
      </c>
      <c r="C119" s="591"/>
      <c r="D119" s="592"/>
      <c r="E119" s="437" t="s">
        <v>2494</v>
      </c>
      <c r="F119" s="15"/>
      <c r="G119" s="74"/>
      <c r="H119" s="26"/>
      <c r="I119" s="507" t="str">
        <f t="shared" si="6"/>
        <v/>
      </c>
    </row>
    <row r="120" spans="1:9" ht="18" customHeight="1">
      <c r="A120" s="595"/>
      <c r="B120" s="12" t="s">
        <v>276</v>
      </c>
      <c r="C120" s="591"/>
      <c r="D120" s="592" t="s">
        <v>277</v>
      </c>
      <c r="E120" s="437" t="s">
        <v>262</v>
      </c>
      <c r="F120" s="15"/>
      <c r="G120" s="73"/>
      <c r="H120" s="26"/>
      <c r="I120" s="493" t="str">
        <f t="shared" si="6"/>
        <v/>
      </c>
    </row>
    <row r="121" spans="1:9" ht="18" customHeight="1">
      <c r="A121" s="595"/>
      <c r="B121" s="12" t="s">
        <v>278</v>
      </c>
      <c r="C121" s="591"/>
      <c r="D121" s="592"/>
      <c r="E121" s="437" t="s">
        <v>2494</v>
      </c>
      <c r="F121" s="15"/>
      <c r="G121" s="74"/>
      <c r="H121" s="26"/>
      <c r="I121" s="507" t="str">
        <f t="shared" si="6"/>
        <v/>
      </c>
    </row>
    <row r="122" spans="1:9" ht="18" customHeight="1">
      <c r="A122" s="595"/>
      <c r="B122" s="12" t="s">
        <v>279</v>
      </c>
      <c r="C122" s="591"/>
      <c r="D122" s="592" t="s">
        <v>280</v>
      </c>
      <c r="E122" s="437" t="s">
        <v>262</v>
      </c>
      <c r="F122" s="15"/>
      <c r="G122" s="73"/>
      <c r="H122" s="26"/>
      <c r="I122" s="493" t="str">
        <f t="shared" si="6"/>
        <v/>
      </c>
    </row>
    <row r="123" spans="1:9" ht="18" customHeight="1">
      <c r="A123" s="595"/>
      <c r="B123" s="12" t="s">
        <v>281</v>
      </c>
      <c r="C123" s="591"/>
      <c r="D123" s="592"/>
      <c r="E123" s="437" t="s">
        <v>2494</v>
      </c>
      <c r="F123" s="15"/>
      <c r="G123" s="74"/>
      <c r="H123" s="26"/>
      <c r="I123" s="507" t="str">
        <f t="shared" si="6"/>
        <v/>
      </c>
    </row>
    <row r="124" spans="1:9" ht="18" customHeight="1">
      <c r="A124" s="595"/>
      <c r="B124" s="12" t="s">
        <v>282</v>
      </c>
      <c r="C124" s="591"/>
      <c r="D124" s="592" t="s">
        <v>283</v>
      </c>
      <c r="E124" s="437" t="s">
        <v>262</v>
      </c>
      <c r="F124" s="15"/>
      <c r="G124" s="73"/>
      <c r="H124" s="26"/>
      <c r="I124" s="493" t="str">
        <f t="shared" si="6"/>
        <v/>
      </c>
    </row>
    <row r="125" spans="1:9" ht="18" customHeight="1">
      <c r="A125" s="595"/>
      <c r="B125" s="12" t="s">
        <v>284</v>
      </c>
      <c r="C125" s="591"/>
      <c r="D125" s="592"/>
      <c r="E125" s="437" t="s">
        <v>2494</v>
      </c>
      <c r="F125" s="15"/>
      <c r="G125" s="74"/>
      <c r="H125" s="26"/>
      <c r="I125" s="507" t="str">
        <f t="shared" si="6"/>
        <v/>
      </c>
    </row>
    <row r="126" spans="1:9" ht="18" customHeight="1">
      <c r="A126" s="595"/>
      <c r="B126" s="12" t="s">
        <v>285</v>
      </c>
      <c r="C126" s="591"/>
      <c r="D126" s="592" t="s">
        <v>286</v>
      </c>
      <c r="E126" s="437" t="s">
        <v>262</v>
      </c>
      <c r="F126" s="15"/>
      <c r="G126" s="73"/>
      <c r="H126" s="26"/>
      <c r="I126" s="493" t="str">
        <f t="shared" si="6"/>
        <v/>
      </c>
    </row>
    <row r="127" spans="1:9" ht="18" customHeight="1">
      <c r="A127" s="595"/>
      <c r="B127" s="12" t="s">
        <v>287</v>
      </c>
      <c r="C127" s="591"/>
      <c r="D127" s="592"/>
      <c r="E127" s="437" t="s">
        <v>2494</v>
      </c>
      <c r="F127" s="15"/>
      <c r="G127" s="74"/>
      <c r="H127" s="26"/>
      <c r="I127" s="507" t="str">
        <f t="shared" si="6"/>
        <v/>
      </c>
    </row>
    <row r="128" spans="1:9" ht="18" customHeight="1">
      <c r="A128" s="589"/>
      <c r="B128" s="12" t="s">
        <v>288</v>
      </c>
      <c r="C128" s="608" t="s">
        <v>241</v>
      </c>
      <c r="D128" s="608"/>
      <c r="E128" s="17" t="s">
        <v>242</v>
      </c>
      <c r="F128" s="15" t="s">
        <v>14</v>
      </c>
      <c r="G128" s="40" t="s">
        <v>15</v>
      </c>
      <c r="H128" s="26"/>
      <c r="I128" s="493" t="str">
        <f>IF(G128="※　選択してください。","　",G128)</f>
        <v>　</v>
      </c>
    </row>
    <row r="129" spans="1:9" ht="18" customHeight="1">
      <c r="A129" s="589"/>
      <c r="B129" s="12" t="s">
        <v>290</v>
      </c>
      <c r="C129" s="598" t="s">
        <v>88</v>
      </c>
      <c r="D129" s="598"/>
      <c r="E129" s="17" t="s">
        <v>89</v>
      </c>
      <c r="F129" s="15" t="s">
        <v>14</v>
      </c>
      <c r="G129" s="40"/>
      <c r="H129" s="26" t="s">
        <v>90</v>
      </c>
      <c r="I129" s="493" t="str">
        <f t="shared" ref="I129:I161" si="7">IF(ISBLANK(G129),"",G129)</f>
        <v/>
      </c>
    </row>
    <row r="130" spans="1:9" ht="18" customHeight="1">
      <c r="A130" s="589"/>
      <c r="B130" s="12" t="s">
        <v>291</v>
      </c>
      <c r="C130" s="598" t="s">
        <v>292</v>
      </c>
      <c r="D130" s="598"/>
      <c r="E130" s="17" t="s">
        <v>247</v>
      </c>
      <c r="F130" s="15" t="s">
        <v>14</v>
      </c>
      <c r="G130" s="40"/>
      <c r="H130" s="26" t="s">
        <v>212</v>
      </c>
      <c r="I130" s="508" t="str">
        <f t="shared" si="7"/>
        <v/>
      </c>
    </row>
    <row r="131" spans="1:9" ht="18" customHeight="1">
      <c r="A131" s="589"/>
      <c r="B131" s="12" t="s">
        <v>293</v>
      </c>
      <c r="C131" s="598" t="s">
        <v>249</v>
      </c>
      <c r="D131" s="598"/>
      <c r="E131" s="17" t="s">
        <v>250</v>
      </c>
      <c r="F131" s="15" t="s">
        <v>14</v>
      </c>
      <c r="G131" s="40"/>
      <c r="H131" s="26" t="s">
        <v>212</v>
      </c>
      <c r="I131" s="508" t="str">
        <f t="shared" si="7"/>
        <v/>
      </c>
    </row>
    <row r="132" spans="1:9" ht="18" customHeight="1">
      <c r="A132" s="589"/>
      <c r="B132" s="12" t="s">
        <v>295</v>
      </c>
      <c r="C132" s="599" t="s">
        <v>2412</v>
      </c>
      <c r="D132" s="17" t="s">
        <v>2413</v>
      </c>
      <c r="E132" s="17" t="s">
        <v>2417</v>
      </c>
      <c r="F132" s="15" t="s">
        <v>14</v>
      </c>
      <c r="G132" s="75"/>
      <c r="H132" s="26" t="s">
        <v>92</v>
      </c>
      <c r="I132" s="493" t="str">
        <f t="shared" si="7"/>
        <v/>
      </c>
    </row>
    <row r="133" spans="1:9" ht="18" customHeight="1">
      <c r="A133" s="589"/>
      <c r="B133" s="12" t="s">
        <v>297</v>
      </c>
      <c r="C133" s="600"/>
      <c r="D133" s="17" t="s">
        <v>2414</v>
      </c>
      <c r="E133" s="17" t="s">
        <v>2417</v>
      </c>
      <c r="F133" s="15" t="s">
        <v>14</v>
      </c>
      <c r="G133" s="75"/>
      <c r="H133" s="26" t="s">
        <v>92</v>
      </c>
      <c r="I133" s="493" t="str">
        <f t="shared" si="7"/>
        <v/>
      </c>
    </row>
    <row r="134" spans="1:9" ht="18" customHeight="1">
      <c r="A134" s="590"/>
      <c r="B134" s="12" t="s">
        <v>299</v>
      </c>
      <c r="C134" s="601"/>
      <c r="D134" s="17" t="s">
        <v>2415</v>
      </c>
      <c r="E134" s="17" t="s">
        <v>2416</v>
      </c>
      <c r="F134" s="15" t="s">
        <v>35</v>
      </c>
      <c r="G134" s="76"/>
      <c r="H134" s="26" t="s">
        <v>92</v>
      </c>
      <c r="I134" s="493">
        <f>SUM(I132:I133)</f>
        <v>0</v>
      </c>
    </row>
    <row r="135" spans="1:9" ht="18" customHeight="1">
      <c r="A135" s="588" t="s">
        <v>23</v>
      </c>
      <c r="B135" s="12" t="s">
        <v>301</v>
      </c>
      <c r="C135" s="591" t="s">
        <v>2432</v>
      </c>
      <c r="D135" s="14" t="s">
        <v>303</v>
      </c>
      <c r="E135" s="14" t="s">
        <v>13</v>
      </c>
      <c r="F135" s="15"/>
      <c r="G135" s="67" t="s">
        <v>2437</v>
      </c>
      <c r="H135" s="26"/>
      <c r="I135" s="493" t="str">
        <f t="shared" ref="I135:I140" si="8">IF(G135="※　選択してください。","　",G135)</f>
        <v>　</v>
      </c>
    </row>
    <row r="136" spans="1:9" ht="18" customHeight="1">
      <c r="A136" s="589"/>
      <c r="B136" s="12" t="s">
        <v>304</v>
      </c>
      <c r="C136" s="591"/>
      <c r="D136" s="14" t="s">
        <v>305</v>
      </c>
      <c r="E136" s="17" t="s">
        <v>158</v>
      </c>
      <c r="F136" s="15"/>
      <c r="G136" s="67" t="s">
        <v>2437</v>
      </c>
      <c r="H136" s="26"/>
      <c r="I136" s="493" t="str">
        <f>IF(G136="※　選択してください。","　",G136)</f>
        <v>　</v>
      </c>
    </row>
    <row r="137" spans="1:9" ht="18" customHeight="1">
      <c r="A137" s="589"/>
      <c r="B137" s="12" t="s">
        <v>306</v>
      </c>
      <c r="C137" s="591"/>
      <c r="D137" s="14" t="s">
        <v>307</v>
      </c>
      <c r="E137" s="17" t="s">
        <v>158</v>
      </c>
      <c r="F137" s="15"/>
      <c r="G137" s="67" t="s">
        <v>2437</v>
      </c>
      <c r="H137" s="26"/>
      <c r="I137" s="493" t="str">
        <f t="shared" si="8"/>
        <v>　</v>
      </c>
    </row>
    <row r="138" spans="1:9" ht="18" customHeight="1">
      <c r="A138" s="589"/>
      <c r="B138" s="12" t="s">
        <v>308</v>
      </c>
      <c r="C138" s="591"/>
      <c r="D138" s="14" t="s">
        <v>309</v>
      </c>
      <c r="E138" s="17" t="s">
        <v>158</v>
      </c>
      <c r="F138" s="15"/>
      <c r="G138" s="67" t="s">
        <v>2437</v>
      </c>
      <c r="H138" s="26"/>
      <c r="I138" s="493" t="str">
        <f t="shared" si="8"/>
        <v>　</v>
      </c>
    </row>
    <row r="139" spans="1:9" ht="18" customHeight="1">
      <c r="A139" s="589"/>
      <c r="B139" s="12" t="s">
        <v>310</v>
      </c>
      <c r="C139" s="591"/>
      <c r="D139" s="14" t="s">
        <v>311</v>
      </c>
      <c r="E139" s="17" t="s">
        <v>158</v>
      </c>
      <c r="F139" s="15"/>
      <c r="G139" s="67" t="s">
        <v>2437</v>
      </c>
      <c r="H139" s="26"/>
      <c r="I139" s="493" t="str">
        <f t="shared" si="8"/>
        <v>　</v>
      </c>
    </row>
    <row r="140" spans="1:9" ht="18" customHeight="1">
      <c r="A140" s="589"/>
      <c r="B140" s="12" t="s">
        <v>312</v>
      </c>
      <c r="C140" s="591"/>
      <c r="D140" s="14" t="s">
        <v>313</v>
      </c>
      <c r="E140" s="17" t="s">
        <v>158</v>
      </c>
      <c r="F140" s="15"/>
      <c r="G140" s="67" t="s">
        <v>2437</v>
      </c>
      <c r="H140" s="26"/>
      <c r="I140" s="493" t="str">
        <f t="shared" si="8"/>
        <v>　</v>
      </c>
    </row>
    <row r="141" spans="1:9" ht="18" customHeight="1">
      <c r="A141" s="589"/>
      <c r="B141" s="12" t="s">
        <v>314</v>
      </c>
      <c r="C141" s="591"/>
      <c r="D141" s="593" t="s">
        <v>315</v>
      </c>
      <c r="E141" s="14" t="s">
        <v>316</v>
      </c>
      <c r="F141" s="15"/>
      <c r="G141" s="40"/>
      <c r="H141" s="26"/>
      <c r="I141" s="493" t="str">
        <f>IF(ISBLANK(G141),"　",G141)</f>
        <v>　</v>
      </c>
    </row>
    <row r="142" spans="1:9" ht="18" customHeight="1">
      <c r="A142" s="589"/>
      <c r="B142" s="12" t="s">
        <v>317</v>
      </c>
      <c r="C142" s="591"/>
      <c r="D142" s="593"/>
      <c r="E142" s="14" t="s">
        <v>13</v>
      </c>
      <c r="F142" s="15"/>
      <c r="G142" s="67" t="s">
        <v>2437</v>
      </c>
      <c r="H142" s="26"/>
      <c r="I142" s="493" t="str">
        <f>IF(G142="※　選択してください。","　",G142)</f>
        <v>　</v>
      </c>
    </row>
    <row r="143" spans="1:9" ht="18" customHeight="1">
      <c r="A143" s="589"/>
      <c r="B143" s="12" t="s">
        <v>318</v>
      </c>
      <c r="C143" s="591"/>
      <c r="D143" s="17" t="s">
        <v>319</v>
      </c>
      <c r="E143" s="14" t="s">
        <v>320</v>
      </c>
      <c r="F143" s="15"/>
      <c r="G143" s="40"/>
      <c r="H143" s="26" t="s">
        <v>92</v>
      </c>
      <c r="I143" s="493" t="str">
        <f t="shared" si="7"/>
        <v/>
      </c>
    </row>
    <row r="144" spans="1:9" ht="18" customHeight="1">
      <c r="A144" s="589"/>
      <c r="B144" s="12" t="s">
        <v>321</v>
      </c>
      <c r="C144" s="591"/>
      <c r="D144" s="17" t="s">
        <v>322</v>
      </c>
      <c r="E144" s="17" t="s">
        <v>158</v>
      </c>
      <c r="F144" s="15"/>
      <c r="G144" s="40"/>
      <c r="H144" s="26" t="s">
        <v>92</v>
      </c>
      <c r="I144" s="493" t="str">
        <f t="shared" si="7"/>
        <v/>
      </c>
    </row>
    <row r="145" spans="1:11" ht="18" customHeight="1">
      <c r="A145" s="589"/>
      <c r="B145" s="12" t="s">
        <v>323</v>
      </c>
      <c r="C145" s="591"/>
      <c r="D145" s="17" t="s">
        <v>324</v>
      </c>
      <c r="E145" s="17" t="s">
        <v>158</v>
      </c>
      <c r="F145" s="15"/>
      <c r="G145" s="40"/>
      <c r="H145" s="26" t="s">
        <v>92</v>
      </c>
      <c r="I145" s="493" t="str">
        <f t="shared" si="7"/>
        <v/>
      </c>
    </row>
    <row r="146" spans="1:11" ht="18" customHeight="1">
      <c r="A146" s="589"/>
      <c r="B146" s="12" t="s">
        <v>325</v>
      </c>
      <c r="C146" s="591"/>
      <c r="D146" s="17" t="s">
        <v>326</v>
      </c>
      <c r="E146" s="17" t="s">
        <v>158</v>
      </c>
      <c r="F146" s="15"/>
      <c r="G146" s="40"/>
      <c r="H146" s="26" t="s">
        <v>92</v>
      </c>
      <c r="I146" s="493" t="str">
        <f t="shared" si="7"/>
        <v/>
      </c>
    </row>
    <row r="147" spans="1:11" ht="18" customHeight="1">
      <c r="A147" s="589"/>
      <c r="B147" s="12" t="s">
        <v>327</v>
      </c>
      <c r="C147" s="591"/>
      <c r="D147" s="17" t="s">
        <v>328</v>
      </c>
      <c r="E147" s="17" t="s">
        <v>158</v>
      </c>
      <c r="F147" s="15"/>
      <c r="G147" s="40"/>
      <c r="H147" s="26" t="s">
        <v>92</v>
      </c>
      <c r="I147" s="493" t="str">
        <f t="shared" si="7"/>
        <v/>
      </c>
    </row>
    <row r="148" spans="1:11" ht="18" customHeight="1">
      <c r="A148" s="589"/>
      <c r="B148" s="12" t="s">
        <v>329</v>
      </c>
      <c r="C148" s="591"/>
      <c r="D148" s="17" t="s">
        <v>330</v>
      </c>
      <c r="E148" s="17" t="s">
        <v>158</v>
      </c>
      <c r="F148" s="15"/>
      <c r="G148" s="40"/>
      <c r="H148" s="26" t="s">
        <v>92</v>
      </c>
      <c r="I148" s="493" t="str">
        <f t="shared" si="7"/>
        <v/>
      </c>
    </row>
    <row r="149" spans="1:11" ht="18" customHeight="1">
      <c r="A149" s="589"/>
      <c r="B149" s="12" t="s">
        <v>331</v>
      </c>
      <c r="C149" s="591"/>
      <c r="D149" s="17" t="s">
        <v>332</v>
      </c>
      <c r="E149" s="17" t="s">
        <v>158</v>
      </c>
      <c r="F149" s="15"/>
      <c r="G149" s="40"/>
      <c r="H149" s="26" t="s">
        <v>92</v>
      </c>
      <c r="I149" s="493" t="str">
        <f t="shared" si="7"/>
        <v/>
      </c>
    </row>
    <row r="150" spans="1:11" ht="18" customHeight="1">
      <c r="A150" s="589"/>
      <c r="B150" s="12" t="s">
        <v>333</v>
      </c>
      <c r="C150" s="608" t="s">
        <v>292</v>
      </c>
      <c r="D150" s="608"/>
      <c r="E150" s="438" t="s">
        <v>2510</v>
      </c>
      <c r="F150" s="15" t="s">
        <v>14</v>
      </c>
      <c r="G150" s="69"/>
      <c r="H150" s="26" t="s">
        <v>212</v>
      </c>
      <c r="I150" s="508" t="str">
        <f t="shared" si="7"/>
        <v/>
      </c>
    </row>
    <row r="151" spans="1:11" ht="18" customHeight="1">
      <c r="A151" s="589"/>
      <c r="B151" s="12" t="s">
        <v>335</v>
      </c>
      <c r="C151" s="608"/>
      <c r="D151" s="608"/>
      <c r="E151" s="438" t="s">
        <v>2511</v>
      </c>
      <c r="F151" s="15" t="s">
        <v>14</v>
      </c>
      <c r="G151" s="69"/>
      <c r="H151" s="26" t="s">
        <v>212</v>
      </c>
      <c r="I151" s="508" t="str">
        <f t="shared" si="7"/>
        <v/>
      </c>
    </row>
    <row r="152" spans="1:11" ht="18" customHeight="1">
      <c r="A152" s="589"/>
      <c r="B152" s="12" t="s">
        <v>336</v>
      </c>
      <c r="C152" s="594" t="s">
        <v>2422</v>
      </c>
      <c r="D152" s="594"/>
      <c r="E152" s="438" t="s">
        <v>2512</v>
      </c>
      <c r="F152" s="15" t="s">
        <v>14</v>
      </c>
      <c r="G152" s="69"/>
      <c r="H152" s="26" t="s">
        <v>212</v>
      </c>
      <c r="I152" s="508" t="str">
        <f t="shared" si="7"/>
        <v/>
      </c>
    </row>
    <row r="153" spans="1:11" ht="18" customHeight="1">
      <c r="A153" s="589"/>
      <c r="B153" s="12" t="s">
        <v>337</v>
      </c>
      <c r="C153" s="594"/>
      <c r="D153" s="594"/>
      <c r="E153" s="438" t="s">
        <v>2513</v>
      </c>
      <c r="F153" s="15" t="s">
        <v>14</v>
      </c>
      <c r="G153" s="69"/>
      <c r="H153" s="26" t="s">
        <v>212</v>
      </c>
      <c r="I153" s="508" t="str">
        <f t="shared" si="7"/>
        <v/>
      </c>
    </row>
    <row r="154" spans="1:11" ht="18" customHeight="1">
      <c r="A154" s="589"/>
      <c r="B154" s="12" t="s">
        <v>338</v>
      </c>
      <c r="C154" s="594" t="s">
        <v>339</v>
      </c>
      <c r="D154" s="594"/>
      <c r="E154" s="438" t="s">
        <v>2512</v>
      </c>
      <c r="F154" s="15" t="s">
        <v>14</v>
      </c>
      <c r="G154" s="69"/>
      <c r="H154" s="26" t="s">
        <v>212</v>
      </c>
      <c r="I154" s="508" t="str">
        <f t="shared" si="7"/>
        <v/>
      </c>
      <c r="J154" s="77"/>
      <c r="K154" s="77"/>
    </row>
    <row r="155" spans="1:11" ht="18" customHeight="1">
      <c r="A155" s="589"/>
      <c r="B155" s="12" t="s">
        <v>340</v>
      </c>
      <c r="C155" s="594"/>
      <c r="D155" s="594"/>
      <c r="E155" s="438" t="s">
        <v>2513</v>
      </c>
      <c r="F155" s="15" t="s">
        <v>14</v>
      </c>
      <c r="G155" s="69"/>
      <c r="H155" s="26" t="s">
        <v>212</v>
      </c>
      <c r="I155" s="508" t="str">
        <f t="shared" si="7"/>
        <v/>
      </c>
    </row>
    <row r="156" spans="1:11" ht="18" customHeight="1">
      <c r="A156" s="589"/>
      <c r="B156" s="12" t="s">
        <v>341</v>
      </c>
      <c r="C156" s="598" t="s">
        <v>88</v>
      </c>
      <c r="D156" s="598"/>
      <c r="E156" s="17" t="s">
        <v>89</v>
      </c>
      <c r="F156" s="15" t="s">
        <v>14</v>
      </c>
      <c r="G156" s="40"/>
      <c r="H156" s="26" t="s">
        <v>90</v>
      </c>
      <c r="I156" s="493" t="str">
        <f t="shared" si="7"/>
        <v/>
      </c>
    </row>
    <row r="157" spans="1:11" ht="18" customHeight="1">
      <c r="A157" s="589"/>
      <c r="B157" s="12" t="s">
        <v>344</v>
      </c>
      <c r="C157" s="616" t="s">
        <v>2412</v>
      </c>
      <c r="D157" s="45" t="s">
        <v>2418</v>
      </c>
      <c r="E157" s="17" t="s">
        <v>2420</v>
      </c>
      <c r="F157" s="15" t="s">
        <v>14</v>
      </c>
      <c r="G157" s="40"/>
      <c r="H157" s="26" t="s">
        <v>92</v>
      </c>
      <c r="I157" s="493" t="str">
        <f t="shared" si="7"/>
        <v/>
      </c>
    </row>
    <row r="158" spans="1:11" ht="18" customHeight="1">
      <c r="A158" s="589"/>
      <c r="B158" s="12" t="s">
        <v>347</v>
      </c>
      <c r="C158" s="617"/>
      <c r="D158" s="17" t="s">
        <v>2419</v>
      </c>
      <c r="E158" s="17" t="s">
        <v>2420</v>
      </c>
      <c r="F158" s="15" t="s">
        <v>14</v>
      </c>
      <c r="G158" s="40"/>
      <c r="H158" s="26" t="s">
        <v>92</v>
      </c>
      <c r="I158" s="493" t="str">
        <f t="shared" si="7"/>
        <v/>
      </c>
    </row>
    <row r="159" spans="1:11" ht="18" customHeight="1">
      <c r="A159" s="589"/>
      <c r="B159" s="12" t="s">
        <v>349</v>
      </c>
      <c r="C159" s="618"/>
      <c r="D159" s="17" t="s">
        <v>300</v>
      </c>
      <c r="E159" s="17" t="s">
        <v>350</v>
      </c>
      <c r="F159" s="15" t="s">
        <v>35</v>
      </c>
      <c r="G159" s="20"/>
      <c r="H159" s="26" t="s">
        <v>92</v>
      </c>
      <c r="I159" s="493">
        <f>SUM(I157:I158)</f>
        <v>0</v>
      </c>
    </row>
    <row r="160" spans="1:11" ht="18" customHeight="1">
      <c r="A160" s="589"/>
      <c r="B160" s="12" t="s">
        <v>351</v>
      </c>
      <c r="C160" s="594" t="s">
        <v>352</v>
      </c>
      <c r="D160" s="17" t="s">
        <v>353</v>
      </c>
      <c r="E160" s="17" t="s">
        <v>2421</v>
      </c>
      <c r="F160" s="15" t="s">
        <v>14</v>
      </c>
      <c r="G160" s="69"/>
      <c r="H160" s="26" t="s">
        <v>212</v>
      </c>
      <c r="I160" s="508" t="str">
        <f t="shared" si="7"/>
        <v/>
      </c>
    </row>
    <row r="161" spans="1:24" ht="18" customHeight="1">
      <c r="A161" s="589"/>
      <c r="B161" s="12" t="s">
        <v>355</v>
      </c>
      <c r="C161" s="594"/>
      <c r="D161" s="17" t="s">
        <v>356</v>
      </c>
      <c r="E161" s="17" t="s">
        <v>2451</v>
      </c>
      <c r="F161" s="15" t="s">
        <v>14</v>
      </c>
      <c r="G161" s="69"/>
      <c r="H161" s="26" t="s">
        <v>212</v>
      </c>
      <c r="I161" s="508" t="str">
        <f t="shared" si="7"/>
        <v/>
      </c>
    </row>
    <row r="162" spans="1:24" ht="18" customHeight="1">
      <c r="A162" s="590"/>
      <c r="B162" s="12" t="s">
        <v>357</v>
      </c>
      <c r="C162" s="594"/>
      <c r="D162" s="17" t="s">
        <v>358</v>
      </c>
      <c r="E162" s="17" t="s">
        <v>359</v>
      </c>
      <c r="F162" s="15" t="s">
        <v>35</v>
      </c>
      <c r="G162" s="78"/>
      <c r="H162" s="79" t="s">
        <v>360</v>
      </c>
      <c r="I162" s="509" t="e">
        <f>ROUND(I160/I161*100,0)/100</f>
        <v>#VALUE!</v>
      </c>
    </row>
    <row r="163" spans="1:24" ht="28.5" customHeight="1">
      <c r="A163" s="582" t="s">
        <v>361</v>
      </c>
      <c r="B163" s="475" t="s">
        <v>362</v>
      </c>
      <c r="C163" s="585" t="s">
        <v>363</v>
      </c>
      <c r="D163" s="476" t="s">
        <v>364</v>
      </c>
      <c r="E163" s="14" t="s">
        <v>2452</v>
      </c>
      <c r="F163" s="80" t="s">
        <v>365</v>
      </c>
      <c r="G163" s="67" t="s">
        <v>2437</v>
      </c>
      <c r="H163" s="492"/>
      <c r="I163" s="493" t="str">
        <f>IF(G163="※　選択してください。","　",G163)</f>
        <v>　</v>
      </c>
    </row>
    <row r="164" spans="1:24" ht="18" customHeight="1">
      <c r="A164" s="583"/>
      <c r="B164" s="475" t="s">
        <v>366</v>
      </c>
      <c r="C164" s="586"/>
      <c r="D164" s="476" t="s">
        <v>367</v>
      </c>
      <c r="E164" s="17" t="s">
        <v>158</v>
      </c>
      <c r="F164" s="80" t="s">
        <v>365</v>
      </c>
      <c r="G164" s="67" t="s">
        <v>2437</v>
      </c>
      <c r="H164" s="492"/>
      <c r="I164" s="493" t="str">
        <f>IF(G164="※　選択してください。","　",G164)</f>
        <v>　</v>
      </c>
    </row>
    <row r="165" spans="1:24" ht="18" customHeight="1">
      <c r="A165" s="584"/>
      <c r="B165" s="475" t="s">
        <v>368</v>
      </c>
      <c r="C165" s="587"/>
      <c r="D165" s="476" t="s">
        <v>369</v>
      </c>
      <c r="E165" s="17" t="s">
        <v>158</v>
      </c>
      <c r="F165" s="80" t="s">
        <v>370</v>
      </c>
      <c r="G165" s="67" t="s">
        <v>2437</v>
      </c>
      <c r="H165" s="492"/>
      <c r="I165" s="493" t="str">
        <f>IF(G165="※　選択してください。","　",G165)</f>
        <v>　</v>
      </c>
    </row>
    <row r="166" spans="1:24" ht="45.9" customHeight="1">
      <c r="A166" s="477" t="s">
        <v>2183</v>
      </c>
      <c r="B166" s="475" t="s">
        <v>2184</v>
      </c>
      <c r="C166" s="489" t="s">
        <v>2183</v>
      </c>
      <c r="D166" s="476" t="s">
        <v>2185</v>
      </c>
      <c r="E166" s="436" t="s">
        <v>2186</v>
      </c>
      <c r="F166" s="80" t="s">
        <v>2187</v>
      </c>
      <c r="G166" s="435"/>
      <c r="H166" s="81"/>
      <c r="I166" s="510" t="str">
        <f>IF(ISBLANK(G166),"",G166)</f>
        <v/>
      </c>
      <c r="L166" s="85"/>
      <c r="M166" s="85"/>
      <c r="N166" s="85"/>
      <c r="O166" s="85"/>
      <c r="P166" s="85"/>
      <c r="Q166" s="85"/>
    </row>
    <row r="167" spans="1:24" ht="45.75" customHeight="1">
      <c r="A167" s="82" t="s">
        <v>371</v>
      </c>
      <c r="B167" s="64" t="s">
        <v>372</v>
      </c>
      <c r="C167" s="17" t="s">
        <v>371</v>
      </c>
      <c r="D167" s="591" t="s">
        <v>2401</v>
      </c>
      <c r="E167" s="591"/>
      <c r="F167" s="15" t="s">
        <v>373</v>
      </c>
      <c r="G167" s="83"/>
      <c r="H167" s="84"/>
      <c r="I167" s="511"/>
    </row>
    <row r="168" spans="1:24" ht="45.9" customHeight="1" thickBot="1">
      <c r="A168" s="82" t="s">
        <v>374</v>
      </c>
      <c r="B168" s="64" t="s">
        <v>375</v>
      </c>
      <c r="C168" s="17" t="s">
        <v>374</v>
      </c>
      <c r="D168" s="16" t="s">
        <v>2399</v>
      </c>
      <c r="E168" s="86" t="s">
        <v>2495</v>
      </c>
      <c r="F168" s="15" t="s">
        <v>14</v>
      </c>
      <c r="G168" s="517"/>
      <c r="H168" s="26"/>
      <c r="I168" s="507" t="str">
        <f>IF(ISBLANK(G168),"",G168)</f>
        <v/>
      </c>
    </row>
    <row r="169" spans="1:24">
      <c r="A169" s="17"/>
      <c r="B169" s="17"/>
      <c r="C169" s="17"/>
      <c r="D169" s="17"/>
      <c r="E169" s="17"/>
      <c r="F169" s="17"/>
      <c r="G169" s="87"/>
      <c r="H169" s="88"/>
      <c r="I169" s="88"/>
      <c r="J169" s="90"/>
      <c r="K169" s="90"/>
      <c r="L169" s="90"/>
      <c r="M169" s="90"/>
      <c r="N169" s="90"/>
      <c r="O169" s="90"/>
      <c r="P169" s="90"/>
      <c r="Q169" s="90"/>
      <c r="R169" s="90"/>
      <c r="S169" s="90"/>
      <c r="T169" s="90"/>
      <c r="U169" s="90"/>
      <c r="V169" s="90"/>
      <c r="W169" s="90"/>
      <c r="X169" s="90"/>
    </row>
    <row r="170" spans="1:24">
      <c r="A170" s="89"/>
      <c r="B170" s="89"/>
      <c r="C170" s="89"/>
      <c r="D170" s="89"/>
      <c r="E170" s="89"/>
      <c r="F170" s="89"/>
      <c r="G170" s="90"/>
      <c r="H170" s="90"/>
      <c r="I170" s="90"/>
      <c r="J170" s="90"/>
      <c r="K170" s="90"/>
      <c r="L170" s="90"/>
      <c r="M170" s="90"/>
      <c r="N170" s="90"/>
      <c r="O170" s="90"/>
      <c r="P170" s="90"/>
      <c r="Q170" s="90"/>
      <c r="R170" s="90"/>
      <c r="S170" s="90"/>
      <c r="T170" s="90"/>
      <c r="U170" s="90"/>
      <c r="V170" s="90"/>
      <c r="W170" s="90"/>
      <c r="X170" s="90"/>
    </row>
    <row r="171" spans="1:24">
      <c r="A171" s="89"/>
      <c r="B171" s="89"/>
      <c r="C171" s="89"/>
      <c r="D171" s="91" t="s">
        <v>15</v>
      </c>
      <c r="E171" s="89"/>
      <c r="F171" s="89"/>
      <c r="G171" s="90"/>
      <c r="H171" s="90"/>
      <c r="I171" s="90"/>
      <c r="J171" s="90"/>
      <c r="K171" s="90"/>
      <c r="L171" s="90"/>
      <c r="M171" s="90"/>
      <c r="N171" s="90"/>
      <c r="O171" s="90"/>
      <c r="P171" s="90"/>
      <c r="Q171" s="90"/>
      <c r="R171" s="90"/>
      <c r="S171" s="90"/>
      <c r="T171" s="90"/>
      <c r="U171" s="90"/>
      <c r="V171" s="90"/>
      <c r="W171" s="90"/>
      <c r="X171" s="90"/>
    </row>
    <row r="172" spans="1:24">
      <c r="A172" s="89"/>
      <c r="B172" s="89"/>
      <c r="C172" s="89"/>
      <c r="D172" s="91" t="s">
        <v>376</v>
      </c>
      <c r="E172" s="89"/>
      <c r="F172" s="89"/>
      <c r="G172" s="90"/>
      <c r="H172" s="90"/>
      <c r="I172" s="90"/>
      <c r="J172" s="90"/>
      <c r="K172" s="90"/>
      <c r="L172" s="90"/>
      <c r="M172" s="90"/>
      <c r="N172" s="90"/>
      <c r="O172" s="90"/>
      <c r="P172" s="90"/>
      <c r="Q172" s="90"/>
      <c r="R172" s="90"/>
      <c r="S172" s="90"/>
      <c r="T172" s="90"/>
      <c r="U172" s="90"/>
      <c r="V172" s="90"/>
      <c r="W172" s="90"/>
      <c r="X172" s="90"/>
    </row>
    <row r="173" spans="1:24">
      <c r="A173" s="89"/>
      <c r="B173" s="89"/>
      <c r="C173" s="89"/>
      <c r="D173" s="91" t="s">
        <v>377</v>
      </c>
      <c r="E173" s="89"/>
      <c r="F173" s="89"/>
      <c r="G173" s="90"/>
      <c r="H173" s="90"/>
      <c r="I173" s="90"/>
      <c r="J173" s="90"/>
      <c r="K173" s="90"/>
      <c r="L173" s="90"/>
      <c r="M173" s="90"/>
      <c r="N173" s="90"/>
      <c r="O173" s="90"/>
      <c r="P173" s="90"/>
      <c r="Q173" s="90"/>
      <c r="R173" s="90"/>
      <c r="S173" s="90"/>
      <c r="T173" s="90"/>
      <c r="U173" s="90"/>
      <c r="V173" s="90"/>
      <c r="W173" s="90"/>
      <c r="X173" s="90"/>
    </row>
    <row r="174" spans="1:24">
      <c r="A174" s="89"/>
      <c r="B174" s="89"/>
      <c r="C174" s="89"/>
      <c r="D174" s="91" t="s">
        <v>378</v>
      </c>
      <c r="E174" s="89"/>
      <c r="F174" s="89"/>
      <c r="G174" s="90"/>
      <c r="H174" s="90"/>
      <c r="I174" s="90"/>
      <c r="J174" s="90"/>
      <c r="K174" s="90"/>
      <c r="L174" s="90"/>
      <c r="M174" s="90"/>
      <c r="N174" s="90"/>
      <c r="O174" s="90"/>
      <c r="P174" s="90"/>
      <c r="Q174" s="90"/>
      <c r="R174" s="90"/>
      <c r="S174" s="90"/>
      <c r="T174" s="90"/>
      <c r="U174" s="90"/>
      <c r="V174" s="90"/>
      <c r="W174" s="90"/>
      <c r="X174" s="90"/>
    </row>
    <row r="175" spans="1:24">
      <c r="A175" s="89"/>
      <c r="B175" s="89"/>
      <c r="C175" s="89"/>
      <c r="D175" s="91" t="s">
        <v>15</v>
      </c>
      <c r="E175" s="89"/>
      <c r="F175" s="89"/>
      <c r="G175" s="90"/>
      <c r="H175" s="90"/>
      <c r="I175" s="90"/>
      <c r="J175" s="90"/>
      <c r="K175" s="90"/>
      <c r="L175" s="90"/>
      <c r="M175" s="90"/>
      <c r="N175" s="90"/>
      <c r="O175" s="90"/>
      <c r="P175" s="90"/>
      <c r="Q175" s="90"/>
      <c r="R175" s="90"/>
      <c r="S175" s="90"/>
      <c r="T175" s="90"/>
      <c r="U175" s="90"/>
      <c r="V175" s="90"/>
      <c r="W175" s="90"/>
      <c r="X175" s="90"/>
    </row>
    <row r="176" spans="1:24">
      <c r="A176" s="89"/>
      <c r="B176" s="89"/>
      <c r="C176" s="89"/>
      <c r="D176" s="91" t="s">
        <v>379</v>
      </c>
      <c r="E176" s="89"/>
      <c r="F176" s="89"/>
      <c r="G176" s="90"/>
      <c r="H176" s="90"/>
      <c r="I176" s="90"/>
      <c r="J176" s="90"/>
      <c r="K176" s="90"/>
      <c r="L176" s="90"/>
      <c r="M176" s="90"/>
      <c r="N176" s="90"/>
      <c r="O176" s="90"/>
      <c r="P176" s="90"/>
      <c r="Q176" s="90"/>
      <c r="R176" s="90"/>
      <c r="S176" s="90"/>
      <c r="T176" s="90"/>
      <c r="U176" s="90"/>
      <c r="V176" s="90"/>
      <c r="W176" s="90"/>
      <c r="X176" s="90"/>
    </row>
    <row r="177" spans="1:24">
      <c r="A177" s="89"/>
      <c r="B177" s="89"/>
      <c r="C177" s="89"/>
      <c r="D177" s="91" t="s">
        <v>380</v>
      </c>
      <c r="E177" s="89"/>
      <c r="F177" s="89"/>
      <c r="G177" s="90"/>
      <c r="H177" s="90"/>
      <c r="I177" s="90"/>
      <c r="J177" s="90"/>
      <c r="K177" s="90"/>
      <c r="L177" s="90"/>
      <c r="M177" s="90"/>
      <c r="N177" s="90"/>
      <c r="O177" s="90"/>
      <c r="P177" s="90"/>
      <c r="Q177" s="90"/>
      <c r="R177" s="90"/>
      <c r="S177" s="90"/>
      <c r="T177" s="90"/>
      <c r="U177" s="90"/>
      <c r="V177" s="90"/>
      <c r="W177" s="90"/>
      <c r="X177" s="90"/>
    </row>
    <row r="178" spans="1:24">
      <c r="A178" s="89"/>
      <c r="B178" s="89"/>
      <c r="C178" s="89"/>
      <c r="D178" s="91" t="s">
        <v>381</v>
      </c>
      <c r="E178" s="89"/>
      <c r="F178" s="89"/>
      <c r="G178" s="90"/>
      <c r="H178" s="90"/>
      <c r="I178" s="90"/>
      <c r="J178" s="90"/>
      <c r="K178" s="90"/>
      <c r="L178" s="90"/>
      <c r="M178" s="90"/>
      <c r="N178" s="90"/>
      <c r="O178" s="90"/>
      <c r="P178" s="90"/>
      <c r="Q178" s="90"/>
      <c r="R178" s="90"/>
      <c r="S178" s="90"/>
      <c r="T178" s="90"/>
      <c r="U178" s="90"/>
      <c r="V178" s="90"/>
      <c r="W178" s="90"/>
      <c r="X178" s="90"/>
    </row>
    <row r="179" spans="1:24">
      <c r="A179" s="89"/>
      <c r="B179" s="89"/>
      <c r="C179" s="89"/>
      <c r="D179" s="91" t="s">
        <v>15</v>
      </c>
      <c r="E179" s="89"/>
      <c r="F179" s="89"/>
      <c r="G179" s="90"/>
      <c r="H179" s="90"/>
      <c r="I179" s="90"/>
      <c r="J179" s="90"/>
      <c r="K179" s="90"/>
      <c r="L179" s="90"/>
      <c r="M179" s="90"/>
      <c r="N179" s="90"/>
      <c r="O179" s="90"/>
      <c r="P179" s="90"/>
      <c r="Q179" s="90"/>
      <c r="R179" s="90"/>
      <c r="S179" s="90"/>
      <c r="T179" s="90"/>
      <c r="U179" s="90"/>
      <c r="V179" s="90"/>
      <c r="W179" s="90"/>
      <c r="X179" s="90"/>
    </row>
    <row r="180" spans="1:24">
      <c r="A180" s="89"/>
      <c r="B180" s="89"/>
      <c r="C180" s="89"/>
      <c r="D180" s="91" t="s">
        <v>382</v>
      </c>
      <c r="E180" s="89"/>
      <c r="F180" s="89"/>
      <c r="G180" s="90"/>
      <c r="H180" s="90"/>
      <c r="I180" s="90"/>
      <c r="J180" s="90"/>
      <c r="K180" s="90"/>
      <c r="L180" s="90"/>
      <c r="M180" s="90"/>
      <c r="N180" s="90"/>
      <c r="O180" s="90"/>
      <c r="P180" s="90"/>
      <c r="Q180" s="90"/>
      <c r="R180" s="90"/>
      <c r="S180" s="90"/>
      <c r="T180" s="90"/>
      <c r="U180" s="90"/>
      <c r="V180" s="90"/>
      <c r="W180" s="90"/>
      <c r="X180" s="90"/>
    </row>
    <row r="181" spans="1:24">
      <c r="A181" s="89"/>
      <c r="B181" s="89"/>
      <c r="C181" s="89"/>
      <c r="D181" s="91" t="s">
        <v>383</v>
      </c>
      <c r="E181" s="89"/>
      <c r="F181" s="89"/>
      <c r="G181" s="90"/>
      <c r="H181" s="90"/>
      <c r="I181" s="90"/>
      <c r="J181" s="90"/>
      <c r="K181" s="90"/>
      <c r="L181" s="90"/>
      <c r="M181" s="90"/>
      <c r="N181" s="90"/>
      <c r="O181" s="90"/>
      <c r="P181" s="90"/>
      <c r="Q181" s="90"/>
      <c r="R181" s="90"/>
      <c r="S181" s="90"/>
      <c r="T181" s="90"/>
      <c r="U181" s="90"/>
      <c r="V181" s="90"/>
      <c r="W181" s="90"/>
      <c r="X181" s="90"/>
    </row>
    <row r="182" spans="1:24">
      <c r="A182" s="89"/>
      <c r="B182" s="89"/>
      <c r="C182" s="89"/>
      <c r="D182" s="91" t="s">
        <v>381</v>
      </c>
      <c r="E182" s="89"/>
      <c r="F182" s="89"/>
      <c r="G182" s="90"/>
      <c r="H182" s="90"/>
      <c r="I182" s="90"/>
      <c r="J182" s="90"/>
      <c r="K182" s="90"/>
      <c r="L182" s="90"/>
      <c r="M182" s="90"/>
      <c r="N182" s="90"/>
      <c r="O182" s="90"/>
      <c r="P182" s="90"/>
      <c r="Q182" s="90"/>
      <c r="R182" s="90"/>
      <c r="S182" s="90"/>
      <c r="T182" s="90"/>
      <c r="U182" s="90"/>
      <c r="V182" s="90"/>
      <c r="W182" s="90"/>
      <c r="X182" s="90"/>
    </row>
    <row r="183" spans="1:24">
      <c r="A183" s="89"/>
      <c r="B183" s="89"/>
      <c r="C183" s="89"/>
      <c r="D183" s="91" t="s">
        <v>15</v>
      </c>
      <c r="E183" s="89"/>
      <c r="F183" s="89"/>
      <c r="G183" s="90"/>
      <c r="H183" s="90"/>
      <c r="I183" s="90"/>
      <c r="J183" s="90"/>
      <c r="K183" s="90"/>
      <c r="L183" s="90"/>
      <c r="M183" s="90"/>
      <c r="N183" s="90"/>
      <c r="O183" s="90"/>
      <c r="P183" s="90"/>
      <c r="Q183" s="90"/>
      <c r="R183" s="90"/>
      <c r="S183" s="90"/>
      <c r="T183" s="90"/>
      <c r="U183" s="90"/>
      <c r="V183" s="90"/>
      <c r="W183" s="90"/>
      <c r="X183" s="90"/>
    </row>
    <row r="184" spans="1:24">
      <c r="A184" s="89"/>
      <c r="B184" s="89"/>
      <c r="C184" s="89"/>
      <c r="D184" s="91" t="s">
        <v>384</v>
      </c>
      <c r="E184" s="89"/>
      <c r="F184" s="89"/>
      <c r="G184" s="90"/>
      <c r="H184" s="90"/>
      <c r="I184" s="90"/>
      <c r="J184" s="90"/>
      <c r="K184" s="90"/>
      <c r="L184" s="90"/>
      <c r="M184" s="90"/>
      <c r="N184" s="90"/>
      <c r="O184" s="90"/>
      <c r="P184" s="90"/>
      <c r="Q184" s="90"/>
      <c r="R184" s="90"/>
      <c r="S184" s="90"/>
      <c r="T184" s="90"/>
      <c r="U184" s="90"/>
      <c r="V184" s="90"/>
      <c r="W184" s="90"/>
      <c r="X184" s="90"/>
    </row>
    <row r="185" spans="1:24">
      <c r="A185" s="89"/>
      <c r="B185" s="89"/>
      <c r="C185" s="89"/>
      <c r="D185" s="91" t="s">
        <v>385</v>
      </c>
      <c r="E185" s="89"/>
      <c r="F185" s="89"/>
      <c r="G185" s="90"/>
      <c r="H185" s="90"/>
      <c r="I185" s="90"/>
      <c r="J185" s="90"/>
      <c r="K185" s="90"/>
      <c r="L185" s="90"/>
      <c r="M185" s="90"/>
      <c r="N185" s="90"/>
      <c r="O185" s="90"/>
      <c r="P185" s="90"/>
      <c r="Q185" s="90"/>
      <c r="R185" s="90"/>
      <c r="S185" s="90"/>
      <c r="T185" s="90"/>
      <c r="U185" s="90"/>
      <c r="V185" s="90"/>
      <c r="W185" s="90"/>
      <c r="X185" s="90"/>
    </row>
    <row r="186" spans="1:24">
      <c r="A186" s="89"/>
      <c r="B186" s="89"/>
      <c r="C186" s="89"/>
      <c r="D186" s="91" t="s">
        <v>381</v>
      </c>
      <c r="E186" s="89"/>
      <c r="F186" s="89"/>
      <c r="G186" s="90"/>
      <c r="H186" s="90"/>
      <c r="I186" s="90"/>
      <c r="J186" s="90"/>
      <c r="K186" s="90"/>
      <c r="L186" s="90"/>
      <c r="M186" s="90"/>
      <c r="N186" s="90"/>
      <c r="O186" s="90"/>
      <c r="P186" s="90"/>
      <c r="Q186" s="90"/>
      <c r="R186" s="90"/>
      <c r="S186" s="90"/>
      <c r="T186" s="90"/>
      <c r="U186" s="90"/>
      <c r="V186" s="90"/>
      <c r="W186" s="90"/>
      <c r="X186" s="90"/>
    </row>
    <row r="187" spans="1:24">
      <c r="A187" s="89"/>
      <c r="B187" s="89"/>
      <c r="C187" s="89"/>
      <c r="D187" s="91" t="s">
        <v>15</v>
      </c>
      <c r="E187" s="89"/>
      <c r="F187" s="89"/>
      <c r="G187" s="90"/>
      <c r="H187" s="90"/>
      <c r="I187" s="90"/>
      <c r="J187" s="90"/>
      <c r="K187" s="90"/>
      <c r="L187" s="90"/>
      <c r="M187" s="90"/>
      <c r="N187" s="90"/>
      <c r="O187" s="90"/>
      <c r="P187" s="90"/>
      <c r="Q187" s="90"/>
      <c r="R187" s="90"/>
      <c r="S187" s="90"/>
      <c r="T187" s="90"/>
      <c r="U187" s="90"/>
      <c r="V187" s="90"/>
      <c r="W187" s="90"/>
      <c r="X187" s="90"/>
    </row>
    <row r="188" spans="1:24">
      <c r="A188" s="89"/>
      <c r="B188" s="89"/>
      <c r="C188" s="89"/>
      <c r="D188" s="91" t="s">
        <v>386</v>
      </c>
      <c r="E188" s="89"/>
      <c r="F188" s="89"/>
      <c r="G188" s="90"/>
      <c r="H188" s="90"/>
      <c r="I188" s="90"/>
      <c r="J188" s="90"/>
      <c r="K188" s="90"/>
      <c r="L188" s="90"/>
      <c r="M188" s="90"/>
      <c r="N188" s="90"/>
      <c r="O188" s="90"/>
      <c r="P188" s="90"/>
      <c r="Q188" s="90"/>
      <c r="R188" s="90"/>
      <c r="S188" s="90"/>
      <c r="T188" s="90"/>
      <c r="U188" s="90"/>
      <c r="V188" s="90"/>
      <c r="W188" s="90"/>
      <c r="X188" s="90"/>
    </row>
    <row r="189" spans="1:24">
      <c r="A189" s="89"/>
      <c r="B189" s="89"/>
      <c r="C189" s="89"/>
      <c r="D189" s="91" t="s">
        <v>387</v>
      </c>
      <c r="E189" s="89"/>
      <c r="F189" s="89"/>
      <c r="G189" s="90"/>
      <c r="H189" s="90"/>
      <c r="I189" s="90"/>
      <c r="J189" s="90"/>
      <c r="K189" s="90"/>
      <c r="L189" s="90"/>
      <c r="M189" s="90"/>
      <c r="N189" s="90"/>
      <c r="O189" s="90"/>
      <c r="P189" s="90"/>
      <c r="Q189" s="90"/>
      <c r="R189" s="90"/>
      <c r="S189" s="90"/>
      <c r="T189" s="90"/>
      <c r="U189" s="90"/>
      <c r="V189" s="90"/>
      <c r="W189" s="90"/>
      <c r="X189" s="90"/>
    </row>
    <row r="190" spans="1:24">
      <c r="A190" s="89"/>
      <c r="B190" s="89"/>
      <c r="C190" s="89"/>
      <c r="D190" s="91" t="s">
        <v>388</v>
      </c>
      <c r="E190" s="89"/>
      <c r="F190" s="89"/>
      <c r="G190" s="90"/>
      <c r="H190" s="90"/>
      <c r="I190" s="90"/>
      <c r="J190" s="90"/>
      <c r="K190" s="90"/>
      <c r="L190" s="90"/>
      <c r="M190" s="90"/>
      <c r="N190" s="90"/>
      <c r="O190" s="90"/>
      <c r="P190" s="90"/>
      <c r="Q190" s="90"/>
      <c r="R190" s="90"/>
      <c r="S190" s="90"/>
      <c r="T190" s="90"/>
      <c r="U190" s="90"/>
      <c r="V190" s="90"/>
      <c r="W190" s="90"/>
      <c r="X190" s="90"/>
    </row>
    <row r="191" spans="1:24">
      <c r="A191" s="89"/>
      <c r="B191" s="89"/>
      <c r="C191" s="89"/>
      <c r="D191" s="91" t="s">
        <v>381</v>
      </c>
      <c r="E191" s="89"/>
      <c r="F191" s="89"/>
      <c r="G191" s="90"/>
      <c r="H191" s="90"/>
      <c r="I191" s="90"/>
      <c r="J191" s="90"/>
      <c r="K191" s="90"/>
      <c r="L191" s="90"/>
      <c r="M191" s="90"/>
      <c r="N191" s="90"/>
      <c r="O191" s="90"/>
      <c r="P191" s="90"/>
      <c r="Q191" s="90"/>
      <c r="R191" s="90"/>
      <c r="S191" s="90"/>
      <c r="T191" s="90"/>
      <c r="U191" s="90"/>
      <c r="V191" s="90"/>
      <c r="W191" s="90"/>
      <c r="X191" s="90"/>
    </row>
    <row r="192" spans="1:24">
      <c r="A192" s="89"/>
      <c r="B192" s="89"/>
      <c r="C192" s="89"/>
      <c r="D192" s="91" t="s">
        <v>15</v>
      </c>
      <c r="E192" s="89"/>
      <c r="F192" s="89"/>
      <c r="G192" s="90"/>
      <c r="H192" s="90"/>
      <c r="I192" s="90"/>
      <c r="J192" s="90"/>
      <c r="K192" s="90"/>
      <c r="L192" s="90"/>
      <c r="M192" s="90"/>
      <c r="N192" s="90"/>
      <c r="O192" s="90"/>
      <c r="P192" s="90"/>
      <c r="Q192" s="90"/>
      <c r="R192" s="90"/>
      <c r="S192" s="90"/>
      <c r="T192" s="90"/>
      <c r="U192" s="90"/>
      <c r="V192" s="90"/>
      <c r="W192" s="90"/>
      <c r="X192" s="90"/>
    </row>
    <row r="193" spans="1:24">
      <c r="A193" s="89"/>
      <c r="B193" s="89"/>
      <c r="C193" s="89"/>
      <c r="D193" s="91" t="s">
        <v>389</v>
      </c>
      <c r="E193" s="89"/>
      <c r="F193" s="89"/>
      <c r="G193" s="90"/>
      <c r="H193" s="90"/>
      <c r="I193" s="90"/>
      <c r="J193" s="90"/>
      <c r="K193" s="90"/>
      <c r="L193" s="90"/>
      <c r="M193" s="90"/>
      <c r="N193" s="90"/>
      <c r="O193" s="90"/>
      <c r="P193" s="90"/>
      <c r="Q193" s="90"/>
      <c r="R193" s="90"/>
      <c r="S193" s="90"/>
      <c r="T193" s="90"/>
      <c r="U193" s="90"/>
      <c r="V193" s="90"/>
      <c r="W193" s="90"/>
      <c r="X193" s="90"/>
    </row>
    <row r="194" spans="1:24">
      <c r="A194" s="89"/>
      <c r="B194" s="89"/>
      <c r="C194" s="89"/>
      <c r="D194" s="91" t="s">
        <v>390</v>
      </c>
      <c r="E194" s="89"/>
      <c r="F194" s="89"/>
      <c r="G194" s="90"/>
      <c r="H194" s="90"/>
      <c r="I194" s="90"/>
      <c r="J194" s="90"/>
      <c r="K194" s="90"/>
      <c r="L194" s="90"/>
      <c r="M194" s="90"/>
      <c r="N194" s="90"/>
      <c r="O194" s="90"/>
      <c r="P194" s="90"/>
      <c r="Q194" s="90"/>
      <c r="R194" s="90"/>
      <c r="S194" s="90"/>
      <c r="T194" s="90"/>
      <c r="U194" s="90"/>
      <c r="V194" s="90"/>
      <c r="W194" s="90"/>
      <c r="X194" s="90"/>
    </row>
    <row r="195" spans="1:24">
      <c r="A195" s="89"/>
      <c r="B195" s="89"/>
      <c r="C195" s="89"/>
      <c r="D195" s="91" t="s">
        <v>381</v>
      </c>
      <c r="E195" s="89"/>
      <c r="F195" s="89"/>
      <c r="G195" s="90"/>
      <c r="H195" s="90"/>
      <c r="I195" s="90"/>
      <c r="J195" s="90"/>
      <c r="K195" s="90"/>
      <c r="L195" s="90"/>
      <c r="M195" s="90"/>
      <c r="N195" s="90"/>
      <c r="O195" s="90"/>
      <c r="P195" s="90"/>
      <c r="Q195" s="90"/>
      <c r="R195" s="90"/>
      <c r="S195" s="90"/>
      <c r="T195" s="90"/>
      <c r="U195" s="90"/>
      <c r="V195" s="90"/>
      <c r="W195" s="90"/>
      <c r="X195" s="90"/>
    </row>
    <row r="196" spans="1:24">
      <c r="A196" s="89"/>
      <c r="B196" s="89"/>
      <c r="C196" s="89"/>
      <c r="D196" s="91" t="s">
        <v>15</v>
      </c>
      <c r="E196" s="89"/>
      <c r="F196" s="89"/>
      <c r="G196" s="90"/>
      <c r="H196" s="90"/>
      <c r="I196" s="90"/>
      <c r="J196" s="90"/>
      <c r="K196" s="90"/>
      <c r="L196" s="90"/>
      <c r="M196" s="90"/>
      <c r="N196" s="90"/>
      <c r="O196" s="90"/>
      <c r="P196" s="90"/>
      <c r="Q196" s="90"/>
      <c r="R196" s="90"/>
      <c r="S196" s="90"/>
      <c r="T196" s="90"/>
      <c r="U196" s="90"/>
      <c r="V196" s="90"/>
      <c r="W196" s="90"/>
      <c r="X196" s="90"/>
    </row>
    <row r="197" spans="1:24">
      <c r="A197" s="89"/>
      <c r="B197" s="89"/>
      <c r="C197" s="89"/>
      <c r="D197" s="91" t="s">
        <v>391</v>
      </c>
      <c r="E197" s="89"/>
      <c r="F197" s="89"/>
      <c r="G197" s="90"/>
      <c r="H197" s="90"/>
      <c r="I197" s="90"/>
      <c r="J197" s="90"/>
      <c r="K197" s="90"/>
      <c r="L197" s="90"/>
      <c r="M197" s="90"/>
      <c r="N197" s="90"/>
      <c r="O197" s="90"/>
      <c r="P197" s="90"/>
      <c r="Q197" s="90"/>
      <c r="R197" s="90"/>
      <c r="S197" s="90"/>
      <c r="T197" s="90"/>
      <c r="U197" s="90"/>
      <c r="V197" s="90"/>
      <c r="W197" s="90"/>
      <c r="X197" s="90"/>
    </row>
    <row r="198" spans="1:24">
      <c r="A198" s="89"/>
      <c r="B198" s="89"/>
      <c r="C198" s="89"/>
      <c r="D198" s="91" t="s">
        <v>390</v>
      </c>
      <c r="E198" s="89"/>
      <c r="F198" s="89"/>
      <c r="G198" s="90"/>
      <c r="H198" s="90"/>
      <c r="I198" s="90"/>
      <c r="J198" s="90"/>
      <c r="K198" s="90"/>
      <c r="L198" s="90"/>
      <c r="M198" s="90"/>
      <c r="N198" s="90"/>
      <c r="O198" s="90"/>
      <c r="P198" s="90"/>
      <c r="Q198" s="90"/>
      <c r="R198" s="90"/>
      <c r="S198" s="90"/>
      <c r="T198" s="90"/>
      <c r="U198" s="90"/>
      <c r="V198" s="90"/>
      <c r="W198" s="90"/>
      <c r="X198" s="90"/>
    </row>
    <row r="199" spans="1:24">
      <c r="A199" s="89"/>
      <c r="B199" s="89"/>
      <c r="C199" s="89"/>
      <c r="D199" s="91" t="s">
        <v>381</v>
      </c>
      <c r="E199" s="89"/>
      <c r="F199" s="89"/>
      <c r="G199" s="90"/>
      <c r="H199" s="90"/>
      <c r="I199" s="90"/>
      <c r="J199" s="90"/>
      <c r="K199" s="90"/>
      <c r="L199" s="90"/>
      <c r="M199" s="90"/>
      <c r="N199" s="90"/>
      <c r="O199" s="90"/>
      <c r="P199" s="90"/>
      <c r="Q199" s="90"/>
      <c r="R199" s="90"/>
      <c r="S199" s="90"/>
      <c r="T199" s="90"/>
      <c r="U199" s="90"/>
      <c r="V199" s="90"/>
      <c r="W199" s="90"/>
      <c r="X199" s="90"/>
    </row>
    <row r="200" spans="1:24">
      <c r="A200" s="89"/>
      <c r="B200" s="89"/>
      <c r="C200" s="89"/>
      <c r="D200" s="91" t="s">
        <v>15</v>
      </c>
      <c r="E200" s="89"/>
      <c r="F200" s="89"/>
      <c r="G200" s="90"/>
      <c r="H200" s="90"/>
      <c r="I200" s="90"/>
      <c r="J200" s="90"/>
      <c r="K200" s="90"/>
      <c r="L200" s="90"/>
      <c r="M200" s="90"/>
      <c r="N200" s="90"/>
      <c r="O200" s="90"/>
      <c r="P200" s="90"/>
      <c r="Q200" s="90"/>
      <c r="R200" s="90"/>
      <c r="S200" s="90"/>
      <c r="T200" s="90"/>
      <c r="U200" s="90"/>
      <c r="V200" s="90"/>
      <c r="W200" s="90"/>
      <c r="X200" s="90"/>
    </row>
    <row r="201" spans="1:24">
      <c r="A201" s="89"/>
      <c r="B201" s="89"/>
      <c r="C201" s="89"/>
      <c r="D201" s="91" t="s">
        <v>379</v>
      </c>
      <c r="E201" s="89"/>
      <c r="F201" s="89"/>
      <c r="G201" s="90"/>
      <c r="H201" s="90"/>
      <c r="I201" s="90"/>
      <c r="J201" s="90"/>
      <c r="K201" s="90"/>
      <c r="L201" s="90"/>
      <c r="M201" s="90"/>
      <c r="N201" s="90"/>
      <c r="O201" s="90"/>
      <c r="P201" s="90"/>
      <c r="Q201" s="90"/>
      <c r="R201" s="90"/>
      <c r="S201" s="90"/>
      <c r="T201" s="90"/>
      <c r="U201" s="90"/>
      <c r="V201" s="90"/>
      <c r="W201" s="90"/>
      <c r="X201" s="90"/>
    </row>
    <row r="202" spans="1:24">
      <c r="A202" s="89"/>
      <c r="B202" s="89"/>
      <c r="C202" s="89"/>
      <c r="D202" s="91" t="s">
        <v>380</v>
      </c>
      <c r="E202" s="89"/>
      <c r="F202" s="89"/>
      <c r="G202" s="90"/>
      <c r="H202" s="90"/>
      <c r="I202" s="90"/>
      <c r="J202" s="90"/>
      <c r="K202" s="90"/>
      <c r="L202" s="90"/>
      <c r="M202" s="90"/>
      <c r="N202" s="90"/>
      <c r="O202" s="90"/>
      <c r="P202" s="90"/>
      <c r="Q202" s="90"/>
      <c r="R202" s="90"/>
      <c r="S202" s="90"/>
      <c r="T202" s="90"/>
      <c r="U202" s="90"/>
      <c r="V202" s="90"/>
      <c r="W202" s="90"/>
      <c r="X202" s="90"/>
    </row>
    <row r="203" spans="1:24">
      <c r="A203" s="89"/>
      <c r="B203" s="89"/>
      <c r="C203" s="89"/>
      <c r="D203" s="91" t="s">
        <v>392</v>
      </c>
      <c r="E203" s="89"/>
      <c r="F203" s="89"/>
      <c r="G203" s="90"/>
      <c r="H203" s="90"/>
      <c r="I203" s="90"/>
      <c r="J203" s="90"/>
      <c r="K203" s="90"/>
      <c r="L203" s="90"/>
      <c r="M203" s="90"/>
      <c r="N203" s="90"/>
      <c r="O203" s="90"/>
      <c r="P203" s="90"/>
      <c r="Q203" s="90"/>
      <c r="R203" s="90"/>
      <c r="S203" s="90"/>
      <c r="T203" s="90"/>
      <c r="U203" s="90"/>
      <c r="V203" s="90"/>
      <c r="W203" s="90"/>
      <c r="X203" s="90"/>
    </row>
    <row r="204" spans="1:24">
      <c r="A204" s="89"/>
      <c r="B204" s="89"/>
      <c r="C204" s="89"/>
      <c r="D204" s="91" t="s">
        <v>381</v>
      </c>
      <c r="E204" s="89"/>
      <c r="F204" s="89"/>
      <c r="G204" s="90"/>
      <c r="H204" s="90"/>
      <c r="I204" s="90"/>
      <c r="J204" s="90"/>
      <c r="K204" s="90"/>
      <c r="L204" s="90"/>
      <c r="M204" s="90"/>
      <c r="N204" s="90"/>
      <c r="O204" s="90"/>
      <c r="P204" s="90"/>
      <c r="Q204" s="90"/>
      <c r="R204" s="90"/>
      <c r="S204" s="90"/>
      <c r="T204" s="90"/>
      <c r="U204" s="90"/>
      <c r="V204" s="90"/>
      <c r="W204" s="90"/>
      <c r="X204" s="90"/>
    </row>
    <row r="205" spans="1:24">
      <c r="A205" s="89"/>
      <c r="B205" s="89"/>
      <c r="C205" s="89"/>
      <c r="D205" s="91" t="s">
        <v>15</v>
      </c>
      <c r="E205" s="89"/>
      <c r="F205" s="89"/>
      <c r="G205" s="90"/>
      <c r="H205" s="90"/>
      <c r="I205" s="90"/>
      <c r="J205" s="90"/>
      <c r="K205" s="90"/>
      <c r="L205" s="90"/>
      <c r="M205" s="90"/>
      <c r="N205" s="90"/>
      <c r="O205" s="90"/>
      <c r="P205" s="90"/>
      <c r="Q205" s="90"/>
      <c r="R205" s="90"/>
      <c r="S205" s="90"/>
      <c r="T205" s="90"/>
      <c r="U205" s="90"/>
      <c r="V205" s="90"/>
      <c r="W205" s="90"/>
      <c r="X205" s="90"/>
    </row>
    <row r="206" spans="1:24">
      <c r="A206" s="89"/>
      <c r="B206" s="89"/>
      <c r="C206" s="89"/>
      <c r="D206" s="91" t="s">
        <v>393</v>
      </c>
      <c r="E206" s="89"/>
      <c r="F206" s="89"/>
      <c r="G206" s="90"/>
      <c r="H206" s="90"/>
      <c r="I206" s="90"/>
      <c r="J206" s="90"/>
      <c r="K206" s="90"/>
      <c r="L206" s="90"/>
      <c r="M206" s="90"/>
      <c r="N206" s="90"/>
      <c r="O206" s="90"/>
      <c r="P206" s="90"/>
      <c r="Q206" s="90"/>
      <c r="R206" s="90"/>
      <c r="S206" s="90"/>
      <c r="T206" s="90"/>
      <c r="U206" s="90"/>
      <c r="V206" s="90"/>
      <c r="W206" s="90"/>
      <c r="X206" s="90"/>
    </row>
    <row r="207" spans="1:24">
      <c r="A207" s="89"/>
      <c r="B207" s="89"/>
      <c r="C207" s="89"/>
      <c r="D207" s="91" t="s">
        <v>394</v>
      </c>
      <c r="E207" s="89"/>
      <c r="F207" s="89"/>
      <c r="G207" s="90"/>
      <c r="H207" s="90"/>
      <c r="I207" s="90"/>
      <c r="J207" s="90"/>
      <c r="K207" s="90"/>
      <c r="L207" s="90"/>
      <c r="M207" s="90"/>
      <c r="N207" s="90"/>
      <c r="O207" s="90"/>
      <c r="P207" s="90"/>
      <c r="Q207" s="90"/>
      <c r="R207" s="90"/>
      <c r="S207" s="90"/>
      <c r="T207" s="90"/>
      <c r="U207" s="90"/>
      <c r="V207" s="90"/>
      <c r="W207" s="90"/>
      <c r="X207" s="90"/>
    </row>
    <row r="208" spans="1:24">
      <c r="A208" s="89"/>
      <c r="B208" s="89"/>
      <c r="C208" s="89"/>
      <c r="D208" s="91" t="s">
        <v>381</v>
      </c>
      <c r="E208" s="89"/>
      <c r="F208" s="89"/>
      <c r="G208" s="90"/>
      <c r="H208" s="90"/>
      <c r="I208" s="90"/>
      <c r="J208" s="90"/>
      <c r="K208" s="90"/>
      <c r="L208" s="90"/>
      <c r="M208" s="90"/>
      <c r="N208" s="90"/>
      <c r="O208" s="90"/>
      <c r="P208" s="90"/>
      <c r="Q208" s="90"/>
      <c r="R208" s="90"/>
      <c r="S208" s="90"/>
      <c r="T208" s="90"/>
      <c r="U208" s="90"/>
      <c r="V208" s="90"/>
      <c r="W208" s="90"/>
      <c r="X208" s="90"/>
    </row>
    <row r="209" spans="1:24">
      <c r="A209" s="89"/>
      <c r="B209" s="89"/>
      <c r="C209" s="89">
        <v>0</v>
      </c>
      <c r="D209" s="91" t="s">
        <v>15</v>
      </c>
      <c r="E209" s="89" t="s">
        <v>350</v>
      </c>
      <c r="F209" s="89"/>
      <c r="G209" s="90"/>
      <c r="H209" s="90"/>
      <c r="I209" s="90"/>
      <c r="J209" s="90"/>
      <c r="K209" s="90"/>
      <c r="L209" s="90"/>
      <c r="M209" s="90"/>
      <c r="N209" s="90"/>
      <c r="O209" s="90"/>
      <c r="P209" s="90"/>
      <c r="Q209" s="90"/>
      <c r="R209" s="90"/>
      <c r="S209" s="90"/>
      <c r="T209" s="90"/>
      <c r="U209" s="90"/>
      <c r="V209" s="90"/>
      <c r="W209" s="90"/>
      <c r="X209" s="90"/>
    </row>
    <row r="210" spans="1:24">
      <c r="A210" s="89"/>
      <c r="B210" s="89"/>
      <c r="C210" s="89">
        <v>1</v>
      </c>
      <c r="D210" s="91" t="s">
        <v>395</v>
      </c>
      <c r="E210" s="89" t="s">
        <v>396</v>
      </c>
      <c r="F210" s="89"/>
      <c r="G210" s="90"/>
      <c r="H210" s="90"/>
      <c r="I210" s="90"/>
      <c r="J210" s="90"/>
      <c r="K210" s="90"/>
      <c r="L210" s="90"/>
      <c r="M210" s="90"/>
      <c r="N210" s="90"/>
      <c r="O210" s="90"/>
      <c r="P210" s="90"/>
      <c r="Q210" s="90"/>
      <c r="R210" s="90"/>
      <c r="S210" s="90"/>
      <c r="T210" s="90"/>
      <c r="U210" s="90"/>
      <c r="V210" s="90"/>
      <c r="W210" s="90"/>
      <c r="X210" s="90"/>
    </row>
    <row r="211" spans="1:24">
      <c r="A211" s="89"/>
      <c r="B211" s="89"/>
      <c r="C211" s="89">
        <v>2</v>
      </c>
      <c r="D211" s="91" t="s">
        <v>397</v>
      </c>
      <c r="E211" s="89" t="s">
        <v>398</v>
      </c>
      <c r="F211" s="89"/>
      <c r="G211" s="90"/>
      <c r="H211" s="90"/>
      <c r="I211" s="90"/>
      <c r="J211" s="90"/>
      <c r="K211" s="90"/>
      <c r="L211" s="90"/>
      <c r="M211" s="90"/>
      <c r="N211" s="90"/>
      <c r="O211" s="90"/>
      <c r="P211" s="90"/>
      <c r="Q211" s="90"/>
      <c r="R211" s="90"/>
      <c r="S211" s="90"/>
      <c r="T211" s="90"/>
      <c r="U211" s="90"/>
      <c r="V211" s="90"/>
      <c r="W211" s="90"/>
      <c r="X211" s="90"/>
    </row>
    <row r="212" spans="1:24">
      <c r="A212" s="89"/>
      <c r="B212" s="89"/>
      <c r="C212" s="89">
        <v>3</v>
      </c>
      <c r="D212" s="91" t="s">
        <v>399</v>
      </c>
      <c r="E212" s="89" t="s">
        <v>400</v>
      </c>
      <c r="F212" s="89"/>
      <c r="G212" s="90"/>
      <c r="H212" s="90"/>
      <c r="I212" s="90"/>
      <c r="J212" s="90"/>
      <c r="K212" s="90"/>
      <c r="L212" s="90"/>
      <c r="M212" s="90"/>
      <c r="N212" s="90"/>
      <c r="O212" s="90"/>
      <c r="P212" s="90"/>
      <c r="Q212" s="90"/>
      <c r="R212" s="90"/>
      <c r="S212" s="90"/>
      <c r="T212" s="90"/>
      <c r="U212" s="90"/>
      <c r="V212" s="90"/>
      <c r="W212" s="90"/>
      <c r="X212" s="90"/>
    </row>
    <row r="213" spans="1:24">
      <c r="A213" s="89"/>
      <c r="B213" s="89"/>
      <c r="C213" s="89">
        <v>4</v>
      </c>
      <c r="D213" s="91" t="s">
        <v>401</v>
      </c>
      <c r="E213" s="89" t="s">
        <v>402</v>
      </c>
      <c r="F213" s="89"/>
      <c r="G213" s="90"/>
      <c r="H213" s="90"/>
      <c r="I213" s="90"/>
      <c r="J213" s="90"/>
      <c r="K213" s="90"/>
      <c r="L213" s="90"/>
      <c r="M213" s="90"/>
      <c r="N213" s="90"/>
      <c r="O213" s="90"/>
      <c r="P213" s="90"/>
      <c r="Q213" s="90"/>
      <c r="R213" s="90"/>
      <c r="S213" s="90"/>
      <c r="T213" s="90"/>
      <c r="U213" s="90"/>
      <c r="V213" s="90"/>
      <c r="W213" s="90"/>
      <c r="X213" s="90"/>
    </row>
    <row r="214" spans="1:24">
      <c r="A214" s="89"/>
      <c r="B214" s="89"/>
      <c r="C214" s="89">
        <v>5</v>
      </c>
      <c r="D214" s="91" t="s">
        <v>403</v>
      </c>
      <c r="E214" s="89" t="s">
        <v>404</v>
      </c>
      <c r="F214" s="89"/>
      <c r="G214" s="90"/>
      <c r="H214" s="90"/>
      <c r="I214" s="90"/>
      <c r="J214" s="90"/>
      <c r="K214" s="90"/>
      <c r="L214" s="90"/>
      <c r="M214" s="90"/>
      <c r="N214" s="90"/>
      <c r="O214" s="90"/>
      <c r="P214" s="90"/>
      <c r="Q214" s="90"/>
      <c r="R214" s="90"/>
      <c r="S214" s="90"/>
      <c r="T214" s="90"/>
      <c r="U214" s="90"/>
      <c r="V214" s="90"/>
      <c r="W214" s="90"/>
      <c r="X214" s="90"/>
    </row>
    <row r="215" spans="1:24">
      <c r="A215" s="89"/>
      <c r="B215" s="89"/>
      <c r="C215" s="89">
        <v>6</v>
      </c>
      <c r="D215" s="91" t="s">
        <v>405</v>
      </c>
      <c r="E215" s="89" t="s">
        <v>406</v>
      </c>
      <c r="F215" s="89"/>
      <c r="G215" s="90"/>
      <c r="H215" s="90"/>
      <c r="I215" s="90"/>
      <c r="J215" s="90"/>
      <c r="K215" s="90"/>
      <c r="L215" s="90"/>
      <c r="M215" s="90"/>
      <c r="N215" s="90"/>
      <c r="O215" s="90"/>
      <c r="P215" s="90"/>
      <c r="Q215" s="90"/>
      <c r="R215" s="90"/>
      <c r="S215" s="90"/>
      <c r="T215" s="90"/>
      <c r="U215" s="90"/>
      <c r="V215" s="90"/>
      <c r="W215" s="90"/>
      <c r="X215" s="90"/>
    </row>
    <row r="216" spans="1:24">
      <c r="A216" s="89"/>
      <c r="B216" s="89"/>
      <c r="C216" s="89">
        <v>7</v>
      </c>
      <c r="D216" s="91" t="s">
        <v>407</v>
      </c>
      <c r="E216" s="89" t="s">
        <v>408</v>
      </c>
      <c r="F216" s="89"/>
      <c r="G216" s="90"/>
      <c r="H216" s="90"/>
      <c r="I216" s="90"/>
      <c r="J216" s="90"/>
      <c r="K216" s="90"/>
      <c r="L216" s="90"/>
      <c r="M216" s="90"/>
      <c r="N216" s="90"/>
      <c r="O216" s="90"/>
      <c r="P216" s="90"/>
      <c r="Q216" s="90"/>
      <c r="R216" s="90"/>
      <c r="S216" s="90"/>
      <c r="T216" s="90"/>
      <c r="U216" s="90"/>
      <c r="V216" s="90"/>
      <c r="W216" s="90"/>
      <c r="X216" s="90"/>
    </row>
    <row r="217" spans="1:24">
      <c r="A217" s="89"/>
      <c r="B217" s="89"/>
      <c r="C217" s="89">
        <v>8</v>
      </c>
      <c r="D217" s="91" t="s">
        <v>409</v>
      </c>
      <c r="E217" s="89" t="s">
        <v>410</v>
      </c>
      <c r="F217" s="89"/>
      <c r="G217" s="90"/>
      <c r="H217" s="90"/>
      <c r="I217" s="90"/>
      <c r="J217" s="90"/>
      <c r="K217" s="90"/>
      <c r="L217" s="90"/>
      <c r="M217" s="90"/>
      <c r="N217" s="90"/>
      <c r="O217" s="90"/>
      <c r="P217" s="90"/>
      <c r="Q217" s="90"/>
      <c r="R217" s="90"/>
      <c r="S217" s="90"/>
      <c r="T217" s="90"/>
      <c r="U217" s="90"/>
      <c r="V217" s="90"/>
      <c r="W217" s="90"/>
      <c r="X217" s="90"/>
    </row>
    <row r="218" spans="1:24">
      <c r="A218" s="89"/>
      <c r="B218" s="89"/>
      <c r="C218" s="89">
        <v>9</v>
      </c>
      <c r="D218" s="91" t="s">
        <v>411</v>
      </c>
      <c r="E218" s="89" t="s">
        <v>412</v>
      </c>
      <c r="F218" s="89"/>
      <c r="G218" s="90"/>
      <c r="H218" s="90"/>
      <c r="I218" s="90"/>
      <c r="J218" s="90"/>
      <c r="K218" s="90"/>
      <c r="L218" s="90"/>
      <c r="M218" s="90"/>
      <c r="N218" s="90"/>
      <c r="O218" s="90"/>
      <c r="P218" s="90"/>
      <c r="Q218" s="90"/>
      <c r="R218" s="90"/>
      <c r="S218" s="90"/>
      <c r="T218" s="90"/>
      <c r="U218" s="90"/>
      <c r="V218" s="90"/>
      <c r="W218" s="90"/>
      <c r="X218" s="90"/>
    </row>
    <row r="219" spans="1:24">
      <c r="A219" s="89"/>
      <c r="B219" s="89"/>
      <c r="C219" s="89">
        <v>10</v>
      </c>
      <c r="D219" s="91" t="s">
        <v>413</v>
      </c>
      <c r="E219" s="89" t="s">
        <v>414</v>
      </c>
      <c r="F219" s="89"/>
      <c r="G219" s="90"/>
      <c r="H219" s="90"/>
      <c r="I219" s="90"/>
      <c r="J219" s="90"/>
      <c r="K219" s="90"/>
      <c r="L219" s="90"/>
      <c r="M219" s="90"/>
      <c r="N219" s="90"/>
      <c r="O219" s="90"/>
      <c r="P219" s="90"/>
      <c r="Q219" s="90"/>
      <c r="R219" s="90"/>
      <c r="S219" s="90"/>
      <c r="T219" s="90"/>
      <c r="U219" s="90"/>
      <c r="V219" s="90"/>
      <c r="W219" s="90"/>
      <c r="X219" s="90"/>
    </row>
    <row r="220" spans="1:24">
      <c r="A220" s="89"/>
      <c r="B220" s="89"/>
      <c r="C220" s="89">
        <v>11</v>
      </c>
      <c r="D220" s="91" t="s">
        <v>415</v>
      </c>
      <c r="E220" s="89" t="s">
        <v>416</v>
      </c>
      <c r="F220" s="89"/>
      <c r="G220" s="90"/>
      <c r="H220" s="90"/>
      <c r="I220" s="90"/>
      <c r="J220" s="90"/>
      <c r="K220" s="90"/>
      <c r="L220" s="90"/>
      <c r="M220" s="90"/>
      <c r="N220" s="90"/>
      <c r="O220" s="90"/>
      <c r="P220" s="90"/>
      <c r="Q220" s="90"/>
      <c r="R220" s="90"/>
      <c r="S220" s="90"/>
      <c r="T220" s="90"/>
      <c r="U220" s="90"/>
      <c r="V220" s="90"/>
      <c r="W220" s="90"/>
      <c r="X220" s="90"/>
    </row>
    <row r="221" spans="1:24">
      <c r="A221" s="89"/>
      <c r="B221" s="89"/>
      <c r="C221" s="89">
        <v>12</v>
      </c>
      <c r="D221" s="91" t="s">
        <v>417</v>
      </c>
      <c r="E221" s="89" t="s">
        <v>418</v>
      </c>
      <c r="F221" s="89"/>
      <c r="G221" s="90"/>
      <c r="H221" s="90"/>
      <c r="I221" s="90"/>
      <c r="J221" s="90"/>
      <c r="K221" s="90"/>
      <c r="L221" s="90"/>
      <c r="M221" s="90"/>
      <c r="N221" s="90"/>
      <c r="O221" s="90"/>
      <c r="P221" s="90"/>
      <c r="Q221" s="90"/>
      <c r="R221" s="90"/>
      <c r="S221" s="90"/>
      <c r="T221" s="90"/>
      <c r="U221" s="90"/>
      <c r="V221" s="90"/>
      <c r="W221" s="90"/>
      <c r="X221" s="90"/>
    </row>
    <row r="222" spans="1:24">
      <c r="A222" s="89"/>
      <c r="B222" s="89"/>
      <c r="C222" s="89">
        <v>13</v>
      </c>
      <c r="D222" s="91" t="s">
        <v>419</v>
      </c>
      <c r="E222" s="89" t="s">
        <v>420</v>
      </c>
      <c r="F222" s="89"/>
      <c r="G222" s="90"/>
      <c r="H222" s="90"/>
      <c r="I222" s="90"/>
      <c r="J222" s="90"/>
      <c r="K222" s="90"/>
      <c r="L222" s="90"/>
      <c r="M222" s="90"/>
      <c r="N222" s="90"/>
      <c r="O222" s="90"/>
      <c r="P222" s="90"/>
      <c r="Q222" s="90"/>
      <c r="R222" s="90"/>
      <c r="S222" s="90"/>
      <c r="T222" s="90"/>
      <c r="U222" s="90"/>
      <c r="V222" s="90"/>
      <c r="W222" s="90"/>
      <c r="X222" s="90"/>
    </row>
    <row r="223" spans="1:24">
      <c r="A223" s="89"/>
      <c r="B223" s="89"/>
      <c r="C223" s="89">
        <v>14</v>
      </c>
      <c r="D223" s="91" t="s">
        <v>421</v>
      </c>
      <c r="E223" s="89" t="s">
        <v>422</v>
      </c>
      <c r="F223" s="89"/>
      <c r="G223" s="90"/>
      <c r="H223" s="90"/>
      <c r="I223" s="90"/>
      <c r="J223" s="90"/>
      <c r="K223" s="90"/>
      <c r="L223" s="90"/>
      <c r="M223" s="90"/>
      <c r="N223" s="90"/>
      <c r="O223" s="90"/>
      <c r="P223" s="90"/>
      <c r="Q223" s="90"/>
      <c r="R223" s="90"/>
      <c r="S223" s="90"/>
      <c r="T223" s="90"/>
      <c r="U223" s="90"/>
      <c r="V223" s="90"/>
      <c r="W223" s="90"/>
      <c r="X223" s="90"/>
    </row>
    <row r="224" spans="1:24">
      <c r="A224" s="89"/>
      <c r="B224" s="89"/>
      <c r="C224" s="89">
        <v>15</v>
      </c>
      <c r="D224" s="91" t="s">
        <v>423</v>
      </c>
      <c r="E224" s="89" t="s">
        <v>424</v>
      </c>
      <c r="F224" s="89"/>
      <c r="G224" s="90"/>
      <c r="H224" s="90"/>
      <c r="I224" s="90"/>
      <c r="J224" s="90"/>
      <c r="K224" s="90"/>
      <c r="L224" s="90"/>
      <c r="M224" s="90"/>
      <c r="N224" s="90"/>
      <c r="O224" s="90"/>
      <c r="P224" s="90"/>
      <c r="Q224" s="90"/>
      <c r="R224" s="90"/>
      <c r="S224" s="90"/>
      <c r="T224" s="90"/>
      <c r="U224" s="90"/>
      <c r="V224" s="90"/>
      <c r="W224" s="90"/>
      <c r="X224" s="90"/>
    </row>
    <row r="225" spans="1:9">
      <c r="A225" s="89"/>
      <c r="B225" s="89"/>
      <c r="C225" s="89">
        <v>16</v>
      </c>
      <c r="D225" s="91" t="s">
        <v>425</v>
      </c>
      <c r="E225" s="89" t="s">
        <v>426</v>
      </c>
      <c r="F225" s="89"/>
      <c r="G225" s="90"/>
      <c r="H225" s="90"/>
      <c r="I225" s="90"/>
    </row>
    <row r="226" spans="1:9">
      <c r="C226" s="1">
        <v>17</v>
      </c>
      <c r="D226" s="91" t="s">
        <v>427</v>
      </c>
      <c r="E226" s="89" t="s">
        <v>428</v>
      </c>
    </row>
    <row r="227" spans="1:9">
      <c r="C227" s="1">
        <v>18</v>
      </c>
      <c r="D227" s="91" t="s">
        <v>429</v>
      </c>
      <c r="E227" s="89" t="s">
        <v>430</v>
      </c>
    </row>
    <row r="228" spans="1:9">
      <c r="C228" s="1">
        <v>19</v>
      </c>
      <c r="D228" s="91" t="s">
        <v>431</v>
      </c>
      <c r="E228" s="89" t="s">
        <v>432</v>
      </c>
    </row>
    <row r="229" spans="1:9">
      <c r="C229" s="1">
        <v>20</v>
      </c>
      <c r="D229" s="91" t="s">
        <v>433</v>
      </c>
      <c r="E229" s="89" t="s">
        <v>434</v>
      </c>
    </row>
    <row r="230" spans="1:9">
      <c r="C230" s="1">
        <v>21</v>
      </c>
      <c r="D230" s="91" t="s">
        <v>435</v>
      </c>
      <c r="E230" s="89" t="s">
        <v>436</v>
      </c>
    </row>
    <row r="231" spans="1:9">
      <c r="C231" s="1">
        <v>22</v>
      </c>
      <c r="D231" s="91" t="s">
        <v>437</v>
      </c>
      <c r="E231" s="89" t="s">
        <v>438</v>
      </c>
    </row>
    <row r="232" spans="1:9">
      <c r="C232" s="1">
        <v>23</v>
      </c>
      <c r="D232" s="91" t="s">
        <v>439</v>
      </c>
      <c r="E232" s="89" t="s">
        <v>440</v>
      </c>
    </row>
    <row r="233" spans="1:9">
      <c r="C233" s="1">
        <v>24</v>
      </c>
      <c r="D233" s="91" t="s">
        <v>441</v>
      </c>
      <c r="E233" s="89" t="s">
        <v>442</v>
      </c>
    </row>
    <row r="234" spans="1:9">
      <c r="C234" s="1">
        <v>25</v>
      </c>
      <c r="D234" s="91" t="s">
        <v>443</v>
      </c>
      <c r="E234" s="89" t="s">
        <v>444</v>
      </c>
    </row>
    <row r="235" spans="1:9">
      <c r="C235" s="1">
        <v>26</v>
      </c>
      <c r="D235" s="91" t="s">
        <v>445</v>
      </c>
      <c r="E235" s="89" t="s">
        <v>446</v>
      </c>
    </row>
    <row r="236" spans="1:9">
      <c r="C236" s="1">
        <v>27</v>
      </c>
      <c r="D236" s="91" t="s">
        <v>447</v>
      </c>
      <c r="E236" s="89" t="s">
        <v>448</v>
      </c>
    </row>
    <row r="237" spans="1:9">
      <c r="C237" s="1">
        <v>28</v>
      </c>
      <c r="D237" s="91" t="s">
        <v>449</v>
      </c>
      <c r="E237" s="89" t="s">
        <v>450</v>
      </c>
    </row>
    <row r="238" spans="1:9">
      <c r="C238" s="1">
        <v>29</v>
      </c>
      <c r="D238" s="91" t="s">
        <v>451</v>
      </c>
      <c r="E238" s="89" t="s">
        <v>452</v>
      </c>
    </row>
    <row r="239" spans="1:9">
      <c r="C239" s="1">
        <v>30</v>
      </c>
      <c r="D239" s="91" t="s">
        <v>453</v>
      </c>
      <c r="E239" s="89" t="s">
        <v>454</v>
      </c>
    </row>
    <row r="240" spans="1:9">
      <c r="C240" s="1">
        <v>31</v>
      </c>
      <c r="D240" s="91" t="s">
        <v>455</v>
      </c>
      <c r="E240" s="89" t="s">
        <v>456</v>
      </c>
    </row>
    <row r="241" spans="3:5">
      <c r="C241" s="1">
        <v>32</v>
      </c>
      <c r="D241" s="91" t="s">
        <v>457</v>
      </c>
      <c r="E241" s="89" t="s">
        <v>458</v>
      </c>
    </row>
    <row r="242" spans="3:5">
      <c r="C242" s="1">
        <v>33</v>
      </c>
      <c r="D242" s="91" t="s">
        <v>459</v>
      </c>
      <c r="E242" s="89" t="s">
        <v>460</v>
      </c>
    </row>
    <row r="243" spans="3:5">
      <c r="C243" s="1">
        <v>34</v>
      </c>
      <c r="D243" s="91" t="s">
        <v>461</v>
      </c>
      <c r="E243" s="89" t="s">
        <v>462</v>
      </c>
    </row>
    <row r="244" spans="3:5">
      <c r="C244" s="1">
        <v>35</v>
      </c>
      <c r="D244" s="91" t="s">
        <v>463</v>
      </c>
      <c r="E244" s="89" t="s">
        <v>464</v>
      </c>
    </row>
    <row r="245" spans="3:5">
      <c r="C245" s="1">
        <v>36</v>
      </c>
      <c r="D245" s="91" t="s">
        <v>465</v>
      </c>
      <c r="E245" s="89" t="s">
        <v>466</v>
      </c>
    </row>
    <row r="246" spans="3:5">
      <c r="C246" s="1">
        <v>37</v>
      </c>
      <c r="D246" s="91" t="s">
        <v>467</v>
      </c>
      <c r="E246" s="89" t="s">
        <v>468</v>
      </c>
    </row>
    <row r="247" spans="3:5">
      <c r="C247" s="1">
        <v>38</v>
      </c>
      <c r="D247" s="91" t="s">
        <v>469</v>
      </c>
      <c r="E247" s="89" t="s">
        <v>470</v>
      </c>
    </row>
    <row r="248" spans="3:5">
      <c r="C248" s="1">
        <v>39</v>
      </c>
      <c r="D248" s="91" t="s">
        <v>471</v>
      </c>
      <c r="E248" s="89" t="s">
        <v>472</v>
      </c>
    </row>
    <row r="249" spans="3:5">
      <c r="C249" s="1">
        <v>40</v>
      </c>
      <c r="D249" s="91" t="s">
        <v>473</v>
      </c>
      <c r="E249" s="89" t="s">
        <v>474</v>
      </c>
    </row>
    <row r="250" spans="3:5">
      <c r="C250" s="1">
        <v>41</v>
      </c>
      <c r="D250" s="91" t="s">
        <v>475</v>
      </c>
      <c r="E250" s="89" t="s">
        <v>476</v>
      </c>
    </row>
    <row r="251" spans="3:5">
      <c r="C251" s="1">
        <v>42</v>
      </c>
      <c r="D251" s="91" t="s">
        <v>477</v>
      </c>
      <c r="E251" s="89" t="s">
        <v>478</v>
      </c>
    </row>
    <row r="252" spans="3:5">
      <c r="C252" s="1">
        <v>43</v>
      </c>
      <c r="D252" s="91" t="s">
        <v>479</v>
      </c>
      <c r="E252" s="89" t="s">
        <v>480</v>
      </c>
    </row>
    <row r="253" spans="3:5">
      <c r="C253" s="1">
        <v>44</v>
      </c>
      <c r="D253" s="91" t="s">
        <v>481</v>
      </c>
      <c r="E253" s="89" t="s">
        <v>482</v>
      </c>
    </row>
    <row r="254" spans="3:5">
      <c r="C254" s="1">
        <v>45</v>
      </c>
      <c r="D254" s="91" t="s">
        <v>483</v>
      </c>
      <c r="E254" s="89" t="s">
        <v>484</v>
      </c>
    </row>
    <row r="255" spans="3:5">
      <c r="C255" s="1">
        <v>46</v>
      </c>
      <c r="D255" s="91" t="s">
        <v>485</v>
      </c>
      <c r="E255" s="89" t="s">
        <v>486</v>
      </c>
    </row>
    <row r="256" spans="3:5">
      <c r="C256" s="1">
        <v>47</v>
      </c>
      <c r="D256" s="91" t="s">
        <v>487</v>
      </c>
      <c r="E256" s="89" t="s">
        <v>488</v>
      </c>
    </row>
    <row r="257" spans="3:5">
      <c r="D257" s="91" t="s">
        <v>381</v>
      </c>
      <c r="E257" s="89"/>
    </row>
    <row r="258" spans="3:5">
      <c r="D258" s="91" t="s">
        <v>15</v>
      </c>
      <c r="E258" s="89"/>
    </row>
    <row r="259" spans="3:5">
      <c r="C259" s="1">
        <v>1</v>
      </c>
      <c r="D259" s="91" t="s">
        <v>489</v>
      </c>
      <c r="E259" s="89"/>
    </row>
    <row r="260" spans="3:5">
      <c r="C260" s="1">
        <v>2</v>
      </c>
      <c r="D260" s="91" t="s">
        <v>490</v>
      </c>
      <c r="E260" s="89"/>
    </row>
    <row r="261" spans="3:5">
      <c r="C261" s="1">
        <v>3</v>
      </c>
      <c r="D261" s="91" t="s">
        <v>491</v>
      </c>
      <c r="E261" s="89"/>
    </row>
    <row r="262" spans="3:5">
      <c r="C262" s="1">
        <v>4</v>
      </c>
      <c r="D262" s="91" t="s">
        <v>492</v>
      </c>
      <c r="E262" s="89"/>
    </row>
    <row r="263" spans="3:5">
      <c r="C263" s="1">
        <v>5</v>
      </c>
      <c r="D263" s="91" t="s">
        <v>493</v>
      </c>
      <c r="E263" s="89"/>
    </row>
    <row r="264" spans="3:5">
      <c r="C264" s="1">
        <v>6</v>
      </c>
      <c r="D264" s="91" t="s">
        <v>494</v>
      </c>
      <c r="E264" s="89"/>
    </row>
    <row r="265" spans="3:5">
      <c r="C265" s="1">
        <v>7</v>
      </c>
      <c r="D265" s="91" t="s">
        <v>495</v>
      </c>
      <c r="E265" s="89"/>
    </row>
    <row r="266" spans="3:5">
      <c r="C266" s="1">
        <v>8</v>
      </c>
      <c r="D266" s="91" t="s">
        <v>496</v>
      </c>
      <c r="E266" s="89"/>
    </row>
    <row r="267" spans="3:5">
      <c r="C267" s="1">
        <v>9</v>
      </c>
      <c r="D267" s="91" t="s">
        <v>497</v>
      </c>
      <c r="E267" s="89"/>
    </row>
    <row r="268" spans="3:5">
      <c r="C268" s="1">
        <v>10</v>
      </c>
      <c r="D268" s="91" t="s">
        <v>498</v>
      </c>
      <c r="E268" s="89"/>
    </row>
    <row r="269" spans="3:5">
      <c r="C269" s="1">
        <v>11</v>
      </c>
      <c r="D269" s="91" t="s">
        <v>499</v>
      </c>
      <c r="E269" s="89"/>
    </row>
    <row r="270" spans="3:5">
      <c r="C270" s="1">
        <v>12</v>
      </c>
      <c r="D270" s="91" t="s">
        <v>500</v>
      </c>
      <c r="E270" s="89"/>
    </row>
    <row r="271" spans="3:5">
      <c r="C271" s="1">
        <v>13</v>
      </c>
      <c r="D271" s="91" t="s">
        <v>501</v>
      </c>
      <c r="E271" s="89"/>
    </row>
    <row r="272" spans="3:5">
      <c r="C272" s="1">
        <v>14</v>
      </c>
      <c r="D272" s="91" t="s">
        <v>502</v>
      </c>
      <c r="E272" s="89"/>
    </row>
    <row r="273" spans="3:5">
      <c r="C273" s="1">
        <v>15</v>
      </c>
      <c r="D273" s="91" t="s">
        <v>503</v>
      </c>
      <c r="E273" s="89"/>
    </row>
    <row r="274" spans="3:5">
      <c r="C274" s="1">
        <v>16</v>
      </c>
      <c r="D274" s="91" t="s">
        <v>504</v>
      </c>
      <c r="E274" s="89"/>
    </row>
    <row r="275" spans="3:5">
      <c r="C275" s="1">
        <v>17</v>
      </c>
      <c r="D275" s="91" t="s">
        <v>505</v>
      </c>
      <c r="E275" s="89"/>
    </row>
    <row r="276" spans="3:5">
      <c r="C276" s="1">
        <v>18</v>
      </c>
      <c r="D276" s="91" t="s">
        <v>506</v>
      </c>
      <c r="E276" s="89"/>
    </row>
    <row r="277" spans="3:5">
      <c r="C277" s="1">
        <v>19</v>
      </c>
      <c r="D277" s="91" t="s">
        <v>507</v>
      </c>
      <c r="E277" s="89"/>
    </row>
    <row r="278" spans="3:5">
      <c r="C278" s="1">
        <v>20</v>
      </c>
      <c r="D278" s="91" t="s">
        <v>508</v>
      </c>
      <c r="E278" s="89"/>
    </row>
    <row r="279" spans="3:5">
      <c r="C279" s="1">
        <v>21</v>
      </c>
      <c r="D279" s="91" t="s">
        <v>509</v>
      </c>
      <c r="E279" s="89"/>
    </row>
    <row r="280" spans="3:5">
      <c r="C280" s="1">
        <v>22</v>
      </c>
      <c r="D280" s="91" t="s">
        <v>510</v>
      </c>
      <c r="E280" s="89"/>
    </row>
    <row r="281" spans="3:5">
      <c r="C281" s="1">
        <v>23</v>
      </c>
      <c r="D281" s="91" t="s">
        <v>511</v>
      </c>
      <c r="E281" s="89"/>
    </row>
    <row r="282" spans="3:5">
      <c r="C282" s="1">
        <v>24</v>
      </c>
      <c r="D282" s="91" t="s">
        <v>512</v>
      </c>
      <c r="E282" s="89"/>
    </row>
    <row r="283" spans="3:5">
      <c r="C283" s="1">
        <v>25</v>
      </c>
      <c r="D283" s="91" t="s">
        <v>513</v>
      </c>
      <c r="E283" s="89"/>
    </row>
    <row r="284" spans="3:5">
      <c r="C284" s="1">
        <v>26</v>
      </c>
      <c r="D284" s="91" t="s">
        <v>514</v>
      </c>
      <c r="E284" s="89"/>
    </row>
    <row r="285" spans="3:5">
      <c r="C285" s="1">
        <v>27</v>
      </c>
      <c r="D285" s="91" t="s">
        <v>515</v>
      </c>
      <c r="E285" s="89"/>
    </row>
    <row r="286" spans="3:5">
      <c r="C286" s="1">
        <v>28</v>
      </c>
      <c r="D286" s="91" t="s">
        <v>516</v>
      </c>
      <c r="E286" s="89"/>
    </row>
    <row r="287" spans="3:5">
      <c r="C287" s="1">
        <v>29</v>
      </c>
      <c r="D287" s="91" t="s">
        <v>517</v>
      </c>
      <c r="E287" s="89"/>
    </row>
    <row r="288" spans="3:5">
      <c r="C288" s="1">
        <v>30</v>
      </c>
      <c r="D288" s="91" t="s">
        <v>518</v>
      </c>
      <c r="E288" s="89"/>
    </row>
    <row r="289" spans="3:5">
      <c r="C289" s="1">
        <v>31</v>
      </c>
      <c r="D289" s="91" t="s">
        <v>519</v>
      </c>
      <c r="E289" s="89"/>
    </row>
    <row r="290" spans="3:5">
      <c r="C290" s="1">
        <v>32</v>
      </c>
      <c r="D290" s="91" t="s">
        <v>520</v>
      </c>
      <c r="E290" s="89"/>
    </row>
    <row r="291" spans="3:5">
      <c r="C291" s="1">
        <v>33</v>
      </c>
      <c r="D291" s="91" t="s">
        <v>371</v>
      </c>
      <c r="E291" s="89"/>
    </row>
    <row r="292" spans="3:5">
      <c r="C292" s="1">
        <v>34</v>
      </c>
      <c r="D292" s="91" t="s">
        <v>521</v>
      </c>
      <c r="E292" s="89"/>
    </row>
    <row r="293" spans="3:5">
      <c r="D293" s="91" t="s">
        <v>522</v>
      </c>
      <c r="E293" s="89"/>
    </row>
    <row r="294" spans="3:5">
      <c r="D294" s="91" t="s">
        <v>15</v>
      </c>
      <c r="E294" s="89"/>
    </row>
    <row r="295" spans="3:5">
      <c r="C295" s="1">
        <v>1</v>
      </c>
      <c r="D295" s="91" t="s">
        <v>523</v>
      </c>
      <c r="E295" s="89"/>
    </row>
    <row r="296" spans="3:5">
      <c r="C296" s="1">
        <v>2</v>
      </c>
      <c r="D296" s="91" t="s">
        <v>524</v>
      </c>
      <c r="E296" s="89"/>
    </row>
    <row r="297" spans="3:5">
      <c r="C297" s="1">
        <v>3</v>
      </c>
      <c r="D297" s="91" t="s">
        <v>525</v>
      </c>
      <c r="E297" s="89"/>
    </row>
    <row r="298" spans="3:5">
      <c r="C298" s="1">
        <v>4</v>
      </c>
      <c r="D298" s="91" t="s">
        <v>526</v>
      </c>
      <c r="E298" s="89"/>
    </row>
    <row r="299" spans="3:5">
      <c r="C299" s="1">
        <v>5</v>
      </c>
      <c r="D299" s="91" t="s">
        <v>527</v>
      </c>
      <c r="E299" s="89"/>
    </row>
    <row r="300" spans="3:5">
      <c r="C300" s="1">
        <v>6</v>
      </c>
      <c r="D300" s="91" t="s">
        <v>371</v>
      </c>
      <c r="E300" s="89"/>
    </row>
    <row r="301" spans="3:5">
      <c r="D301" s="91" t="s">
        <v>522</v>
      </c>
      <c r="E301" s="89"/>
    </row>
    <row r="302" spans="3:5">
      <c r="D302" s="91" t="s">
        <v>15</v>
      </c>
      <c r="E302" s="89"/>
    </row>
    <row r="303" spans="3:5">
      <c r="D303" s="91" t="s">
        <v>528</v>
      </c>
      <c r="E303" s="89"/>
    </row>
    <row r="304" spans="3:5">
      <c r="D304" s="91" t="s">
        <v>529</v>
      </c>
      <c r="E304" s="89"/>
    </row>
    <row r="305" spans="4:5">
      <c r="D305" s="91" t="s">
        <v>522</v>
      </c>
      <c r="E305" s="89"/>
    </row>
    <row r="306" spans="4:5">
      <c r="D306" s="91" t="s">
        <v>15</v>
      </c>
      <c r="E306" s="89"/>
    </row>
    <row r="307" spans="4:5">
      <c r="D307" s="91" t="s">
        <v>530</v>
      </c>
      <c r="E307" s="89"/>
    </row>
    <row r="308" spans="4:5">
      <c r="D308" s="91" t="s">
        <v>531</v>
      </c>
      <c r="E308" s="89"/>
    </row>
    <row r="309" spans="4:5">
      <c r="D309" s="91" t="s">
        <v>522</v>
      </c>
      <c r="E309" s="89"/>
    </row>
    <row r="310" spans="4:5">
      <c r="D310" s="91" t="s">
        <v>15</v>
      </c>
      <c r="E310" s="89"/>
    </row>
    <row r="311" spans="4:5">
      <c r="D311" s="91" t="s">
        <v>532</v>
      </c>
      <c r="E311" s="89"/>
    </row>
    <row r="312" spans="4:5" ht="26.4">
      <c r="D312" s="91" t="s">
        <v>533</v>
      </c>
      <c r="E312" s="89"/>
    </row>
    <row r="313" spans="4:5">
      <c r="D313" s="91" t="s">
        <v>534</v>
      </c>
      <c r="E313" s="89"/>
    </row>
    <row r="314" spans="4:5">
      <c r="D314" s="91" t="s">
        <v>522</v>
      </c>
      <c r="E314" s="89"/>
    </row>
    <row r="315" spans="4:5">
      <c r="D315" s="91" t="s">
        <v>15</v>
      </c>
      <c r="E315" s="89"/>
    </row>
    <row r="316" spans="4:5">
      <c r="D316" s="91" t="s">
        <v>535</v>
      </c>
      <c r="E316" s="89"/>
    </row>
    <row r="317" spans="4:5">
      <c r="D317" s="91" t="s">
        <v>536</v>
      </c>
      <c r="E317" s="89"/>
    </row>
    <row r="318" spans="4:5">
      <c r="D318" s="91" t="s">
        <v>371</v>
      </c>
      <c r="E318" s="89"/>
    </row>
    <row r="319" spans="4:5">
      <c r="D319" s="89"/>
      <c r="E319" s="89"/>
    </row>
    <row r="320" spans="4:5">
      <c r="D320" s="91"/>
      <c r="E320" s="89"/>
    </row>
    <row r="321" spans="4:5">
      <c r="D321" s="89"/>
      <c r="E321" s="89"/>
    </row>
    <row r="322" spans="4:5">
      <c r="D322" s="89"/>
      <c r="E322" s="89"/>
    </row>
    <row r="323" spans="4:5">
      <c r="D323" s="89"/>
      <c r="E323" s="89"/>
    </row>
    <row r="324" spans="4:5">
      <c r="D324" s="89"/>
      <c r="E324" s="89"/>
    </row>
    <row r="325" spans="4:5">
      <c r="D325" s="89"/>
      <c r="E325" s="89"/>
    </row>
    <row r="326" spans="4:5">
      <c r="D326" s="89"/>
      <c r="E326" s="89"/>
    </row>
    <row r="327" spans="4:5">
      <c r="D327" s="89"/>
      <c r="E327" s="89"/>
    </row>
    <row r="328" spans="4:5">
      <c r="D328" s="89"/>
      <c r="E328" s="89"/>
    </row>
    <row r="329" spans="4:5">
      <c r="D329" s="89"/>
      <c r="E329" s="89"/>
    </row>
    <row r="330" spans="4:5">
      <c r="D330" s="89"/>
      <c r="E330" s="89"/>
    </row>
    <row r="331" spans="4:5">
      <c r="D331" s="89"/>
      <c r="E331" s="89"/>
    </row>
    <row r="332" spans="4:5">
      <c r="D332" s="89"/>
      <c r="E332" s="89"/>
    </row>
    <row r="333" spans="4:5">
      <c r="D333" s="89"/>
      <c r="E333" s="89"/>
    </row>
    <row r="334" spans="4:5">
      <c r="D334" s="91"/>
      <c r="E334" s="91"/>
    </row>
    <row r="335" spans="4:5">
      <c r="D335" s="91"/>
      <c r="E335" s="89"/>
    </row>
    <row r="336" spans="4:5">
      <c r="D336" s="89"/>
      <c r="E336" s="89"/>
    </row>
    <row r="337" spans="4:5">
      <c r="D337" s="89"/>
      <c r="E337" s="89"/>
    </row>
    <row r="338" spans="4:5">
      <c r="D338" s="89"/>
      <c r="E338" s="89"/>
    </row>
    <row r="339" spans="4:5">
      <c r="D339" s="89"/>
      <c r="E339" s="89"/>
    </row>
    <row r="340" spans="4:5">
      <c r="D340" s="89"/>
      <c r="E340" s="89"/>
    </row>
    <row r="341" spans="4:5">
      <c r="D341" s="89"/>
      <c r="E341" s="89"/>
    </row>
    <row r="342" spans="4:5">
      <c r="D342" s="89"/>
      <c r="E342" s="89"/>
    </row>
    <row r="343" spans="4:5">
      <c r="D343" s="89"/>
      <c r="E343" s="89"/>
    </row>
    <row r="344" spans="4:5">
      <c r="D344" s="89"/>
      <c r="E344" s="89"/>
    </row>
    <row r="345" spans="4:5">
      <c r="D345" s="89"/>
      <c r="E345" s="89"/>
    </row>
    <row r="346" spans="4:5">
      <c r="D346" s="89"/>
      <c r="E346" s="89"/>
    </row>
    <row r="347" spans="4:5">
      <c r="D347" s="89"/>
      <c r="E347" s="89"/>
    </row>
    <row r="348" spans="4:5">
      <c r="D348" s="89"/>
      <c r="E348" s="89"/>
    </row>
    <row r="349" spans="4:5">
      <c r="D349" s="89"/>
      <c r="E349" s="89"/>
    </row>
    <row r="350" spans="4:5">
      <c r="D350" s="89"/>
      <c r="E350" s="89"/>
    </row>
    <row r="351" spans="4:5">
      <c r="D351" s="89"/>
      <c r="E351" s="89"/>
    </row>
    <row r="352" spans="4:5">
      <c r="D352" s="89"/>
      <c r="E352" s="89"/>
    </row>
    <row r="353" spans="4:5">
      <c r="D353" s="89"/>
      <c r="E353" s="89"/>
    </row>
    <row r="354" spans="4:5">
      <c r="D354" s="89"/>
      <c r="E354" s="89"/>
    </row>
    <row r="355" spans="4:5">
      <c r="D355" s="89"/>
      <c r="E355" s="89"/>
    </row>
    <row r="356" spans="4:5">
      <c r="D356" s="89"/>
      <c r="E356" s="89"/>
    </row>
    <row r="357" spans="4:5">
      <c r="D357" s="89"/>
      <c r="E357" s="89"/>
    </row>
    <row r="358" spans="4:5">
      <c r="D358" s="89"/>
      <c r="E358" s="89"/>
    </row>
    <row r="359" spans="4:5">
      <c r="D359" s="89"/>
      <c r="E359" s="89"/>
    </row>
    <row r="360" spans="4:5">
      <c r="D360" s="89"/>
      <c r="E360" s="89"/>
    </row>
    <row r="361" spans="4:5">
      <c r="D361" s="89"/>
      <c r="E361" s="89"/>
    </row>
    <row r="362" spans="4:5">
      <c r="D362" s="89"/>
      <c r="E362" s="89"/>
    </row>
  </sheetData>
  <sheetProtection algorithmName="SHA-512" hashValue="k/+hFJKP6LGw5FlLlBbsWfjmwmj3V0vureQpHzCGC+EpnQVeOtH04/nWKQOPpLSBbJrTle22JnJSQKbR7l+QBw==" saltValue="Wv/2K1Ws0TkTKZYDbuBduA==" spinCount="100000" sheet="1" objects="1" scenarios="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r:id="rId1"/>
  <headerFooter alignWithMargins="0">
    <oddHeader xml:space="preserve">&amp;R&amp;"ＭＳ ゴシック,標準"&amp;8令和８年度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9"/>
  <sheetViews>
    <sheetView view="pageBreakPreview" topLeftCell="B1" zoomScaleNormal="80" zoomScaleSheetLayoutView="100" workbookViewId="0">
      <selection activeCell="B5" sqref="B3:L13"/>
    </sheetView>
  </sheetViews>
  <sheetFormatPr defaultRowHeight="13.2"/>
  <cols>
    <col min="1" max="1" width="1.33203125" style="3" customWidth="1"/>
    <col min="2" max="2" width="5.88671875" style="3" customWidth="1"/>
    <col min="3" max="3" width="9.44140625" style="3" customWidth="1"/>
    <col min="4" max="4" width="6.77734375" style="3" customWidth="1"/>
    <col min="5" max="5" width="11.21875" style="3" customWidth="1"/>
    <col min="6" max="6" width="3.44140625" style="3" customWidth="1"/>
    <col min="7" max="7" width="10.44140625" style="3" customWidth="1"/>
    <col min="8" max="8" width="11.109375" style="3" customWidth="1"/>
    <col min="9" max="9" width="11" style="3" customWidth="1"/>
    <col min="10" max="11" width="9" style="3"/>
    <col min="12" max="12" width="7.6640625" style="3" customWidth="1"/>
    <col min="13" max="15" width="9" style="3"/>
    <col min="16" max="16" width="12.109375" style="3" customWidth="1"/>
    <col min="17" max="17" width="6.77734375" style="3" customWidth="1"/>
    <col min="18" max="18" width="7" style="3" customWidth="1"/>
    <col min="19" max="256" width="9" style="3"/>
    <col min="257" max="257" width="1.33203125" style="3" customWidth="1"/>
    <col min="258" max="258" width="5.88671875" style="3" customWidth="1"/>
    <col min="259" max="259" width="9.44140625" style="3" customWidth="1"/>
    <col min="260" max="260" width="6.77734375" style="3" customWidth="1"/>
    <col min="261" max="261" width="11.21875" style="3" customWidth="1"/>
    <col min="262" max="262" width="3.44140625" style="3" customWidth="1"/>
    <col min="263" max="263" width="10.44140625" style="3" customWidth="1"/>
    <col min="264" max="264" width="11.109375" style="3" customWidth="1"/>
    <col min="265" max="265" width="11" style="3" customWidth="1"/>
    <col min="266" max="267" width="9" style="3"/>
    <col min="268" max="268" width="7.6640625" style="3" customWidth="1"/>
    <col min="269" max="271" width="9" style="3"/>
    <col min="272" max="272" width="12.109375" style="3" customWidth="1"/>
    <col min="273" max="273" width="6.77734375" style="3" customWidth="1"/>
    <col min="274" max="274" width="7" style="3" customWidth="1"/>
    <col min="275" max="512" width="9" style="3"/>
    <col min="513" max="513" width="1.33203125" style="3" customWidth="1"/>
    <col min="514" max="514" width="5.88671875" style="3" customWidth="1"/>
    <col min="515" max="515" width="9.44140625" style="3" customWidth="1"/>
    <col min="516" max="516" width="6.77734375" style="3" customWidth="1"/>
    <col min="517" max="517" width="11.21875" style="3" customWidth="1"/>
    <col min="518" max="518" width="3.44140625" style="3" customWidth="1"/>
    <col min="519" max="519" width="10.44140625" style="3" customWidth="1"/>
    <col min="520" max="520" width="11.109375" style="3" customWidth="1"/>
    <col min="521" max="521" width="11" style="3" customWidth="1"/>
    <col min="522" max="523" width="9" style="3"/>
    <col min="524" max="524" width="7.6640625" style="3" customWidth="1"/>
    <col min="525" max="527" width="9" style="3"/>
    <col min="528" max="528" width="12.109375" style="3" customWidth="1"/>
    <col min="529" max="529" width="6.77734375" style="3" customWidth="1"/>
    <col min="530" max="530" width="7" style="3" customWidth="1"/>
    <col min="531" max="768" width="9" style="3"/>
    <col min="769" max="769" width="1.33203125" style="3" customWidth="1"/>
    <col min="770" max="770" width="5.88671875" style="3" customWidth="1"/>
    <col min="771" max="771" width="9.44140625" style="3" customWidth="1"/>
    <col min="772" max="772" width="6.77734375" style="3" customWidth="1"/>
    <col min="773" max="773" width="11.21875" style="3" customWidth="1"/>
    <col min="774" max="774" width="3.44140625" style="3" customWidth="1"/>
    <col min="775" max="775" width="10.44140625" style="3" customWidth="1"/>
    <col min="776" max="776" width="11.109375" style="3" customWidth="1"/>
    <col min="777" max="777" width="11" style="3" customWidth="1"/>
    <col min="778" max="779" width="9" style="3"/>
    <col min="780" max="780" width="7.6640625" style="3" customWidth="1"/>
    <col min="781" max="783" width="9" style="3"/>
    <col min="784" max="784" width="12.109375" style="3" customWidth="1"/>
    <col min="785" max="785" width="6.77734375" style="3" customWidth="1"/>
    <col min="786" max="786" width="7" style="3" customWidth="1"/>
    <col min="787" max="1024" width="9" style="3"/>
    <col min="1025" max="1025" width="1.33203125" style="3" customWidth="1"/>
    <col min="1026" max="1026" width="5.88671875" style="3" customWidth="1"/>
    <col min="1027" max="1027" width="9.44140625" style="3" customWidth="1"/>
    <col min="1028" max="1028" width="6.77734375" style="3" customWidth="1"/>
    <col min="1029" max="1029" width="11.21875" style="3" customWidth="1"/>
    <col min="1030" max="1030" width="3.44140625" style="3" customWidth="1"/>
    <col min="1031" max="1031" width="10.44140625" style="3" customWidth="1"/>
    <col min="1032" max="1032" width="11.109375" style="3" customWidth="1"/>
    <col min="1033" max="1033" width="11" style="3" customWidth="1"/>
    <col min="1034" max="1035" width="9" style="3"/>
    <col min="1036" max="1036" width="7.6640625" style="3" customWidth="1"/>
    <col min="1037" max="1039" width="9" style="3"/>
    <col min="1040" max="1040" width="12.109375" style="3" customWidth="1"/>
    <col min="1041" max="1041" width="6.77734375" style="3" customWidth="1"/>
    <col min="1042" max="1042" width="7" style="3" customWidth="1"/>
    <col min="1043" max="1280" width="9" style="3"/>
    <col min="1281" max="1281" width="1.33203125" style="3" customWidth="1"/>
    <col min="1282" max="1282" width="5.88671875" style="3" customWidth="1"/>
    <col min="1283" max="1283" width="9.44140625" style="3" customWidth="1"/>
    <col min="1284" max="1284" width="6.77734375" style="3" customWidth="1"/>
    <col min="1285" max="1285" width="11.21875" style="3" customWidth="1"/>
    <col min="1286" max="1286" width="3.44140625" style="3" customWidth="1"/>
    <col min="1287" max="1287" width="10.44140625" style="3" customWidth="1"/>
    <col min="1288" max="1288" width="11.109375" style="3" customWidth="1"/>
    <col min="1289" max="1289" width="11" style="3" customWidth="1"/>
    <col min="1290" max="1291" width="9" style="3"/>
    <col min="1292" max="1292" width="7.6640625" style="3" customWidth="1"/>
    <col min="1293" max="1295" width="9" style="3"/>
    <col min="1296" max="1296" width="12.109375" style="3" customWidth="1"/>
    <col min="1297" max="1297" width="6.77734375" style="3" customWidth="1"/>
    <col min="1298" max="1298" width="7" style="3" customWidth="1"/>
    <col min="1299" max="1536" width="9" style="3"/>
    <col min="1537" max="1537" width="1.33203125" style="3" customWidth="1"/>
    <col min="1538" max="1538" width="5.88671875" style="3" customWidth="1"/>
    <col min="1539" max="1539" width="9.44140625" style="3" customWidth="1"/>
    <col min="1540" max="1540" width="6.77734375" style="3" customWidth="1"/>
    <col min="1541" max="1541" width="11.21875" style="3" customWidth="1"/>
    <col min="1542" max="1542" width="3.44140625" style="3" customWidth="1"/>
    <col min="1543" max="1543" width="10.44140625" style="3" customWidth="1"/>
    <col min="1544" max="1544" width="11.109375" style="3" customWidth="1"/>
    <col min="1545" max="1545" width="11" style="3" customWidth="1"/>
    <col min="1546" max="1547" width="9" style="3"/>
    <col min="1548" max="1548" width="7.6640625" style="3" customWidth="1"/>
    <col min="1549" max="1551" width="9" style="3"/>
    <col min="1552" max="1552" width="12.109375" style="3" customWidth="1"/>
    <col min="1553" max="1553" width="6.77734375" style="3" customWidth="1"/>
    <col min="1554" max="1554" width="7" style="3" customWidth="1"/>
    <col min="1555" max="1792" width="9" style="3"/>
    <col min="1793" max="1793" width="1.33203125" style="3" customWidth="1"/>
    <col min="1794" max="1794" width="5.88671875" style="3" customWidth="1"/>
    <col min="1795" max="1795" width="9.44140625" style="3" customWidth="1"/>
    <col min="1796" max="1796" width="6.77734375" style="3" customWidth="1"/>
    <col min="1797" max="1797" width="11.21875" style="3" customWidth="1"/>
    <col min="1798" max="1798" width="3.44140625" style="3" customWidth="1"/>
    <col min="1799" max="1799" width="10.44140625" style="3" customWidth="1"/>
    <col min="1800" max="1800" width="11.109375" style="3" customWidth="1"/>
    <col min="1801" max="1801" width="11" style="3" customWidth="1"/>
    <col min="1802" max="1803" width="9" style="3"/>
    <col min="1804" max="1804" width="7.6640625" style="3" customWidth="1"/>
    <col min="1805" max="1807" width="9" style="3"/>
    <col min="1808" max="1808" width="12.109375" style="3" customWidth="1"/>
    <col min="1809" max="1809" width="6.77734375" style="3" customWidth="1"/>
    <col min="1810" max="1810" width="7" style="3" customWidth="1"/>
    <col min="1811" max="2048" width="9" style="3"/>
    <col min="2049" max="2049" width="1.33203125" style="3" customWidth="1"/>
    <col min="2050" max="2050" width="5.88671875" style="3" customWidth="1"/>
    <col min="2051" max="2051" width="9.44140625" style="3" customWidth="1"/>
    <col min="2052" max="2052" width="6.77734375" style="3" customWidth="1"/>
    <col min="2053" max="2053" width="11.21875" style="3" customWidth="1"/>
    <col min="2054" max="2054" width="3.44140625" style="3" customWidth="1"/>
    <col min="2055" max="2055" width="10.44140625" style="3" customWidth="1"/>
    <col min="2056" max="2056" width="11.109375" style="3" customWidth="1"/>
    <col min="2057" max="2057" width="11" style="3" customWidth="1"/>
    <col min="2058" max="2059" width="9" style="3"/>
    <col min="2060" max="2060" width="7.6640625" style="3" customWidth="1"/>
    <col min="2061" max="2063" width="9" style="3"/>
    <col min="2064" max="2064" width="12.109375" style="3" customWidth="1"/>
    <col min="2065" max="2065" width="6.77734375" style="3" customWidth="1"/>
    <col min="2066" max="2066" width="7" style="3" customWidth="1"/>
    <col min="2067" max="2304" width="9" style="3"/>
    <col min="2305" max="2305" width="1.33203125" style="3" customWidth="1"/>
    <col min="2306" max="2306" width="5.88671875" style="3" customWidth="1"/>
    <col min="2307" max="2307" width="9.44140625" style="3" customWidth="1"/>
    <col min="2308" max="2308" width="6.77734375" style="3" customWidth="1"/>
    <col min="2309" max="2309" width="11.21875" style="3" customWidth="1"/>
    <col min="2310" max="2310" width="3.44140625" style="3" customWidth="1"/>
    <col min="2311" max="2311" width="10.44140625" style="3" customWidth="1"/>
    <col min="2312" max="2312" width="11.109375" style="3" customWidth="1"/>
    <col min="2313" max="2313" width="11" style="3" customWidth="1"/>
    <col min="2314" max="2315" width="9" style="3"/>
    <col min="2316" max="2316" width="7.6640625" style="3" customWidth="1"/>
    <col min="2317" max="2319" width="9" style="3"/>
    <col min="2320" max="2320" width="12.109375" style="3" customWidth="1"/>
    <col min="2321" max="2321" width="6.77734375" style="3" customWidth="1"/>
    <col min="2322" max="2322" width="7" style="3" customWidth="1"/>
    <col min="2323" max="2560" width="9" style="3"/>
    <col min="2561" max="2561" width="1.33203125" style="3" customWidth="1"/>
    <col min="2562" max="2562" width="5.88671875" style="3" customWidth="1"/>
    <col min="2563" max="2563" width="9.44140625" style="3" customWidth="1"/>
    <col min="2564" max="2564" width="6.77734375" style="3" customWidth="1"/>
    <col min="2565" max="2565" width="11.21875" style="3" customWidth="1"/>
    <col min="2566" max="2566" width="3.44140625" style="3" customWidth="1"/>
    <col min="2567" max="2567" width="10.44140625" style="3" customWidth="1"/>
    <col min="2568" max="2568" width="11.109375" style="3" customWidth="1"/>
    <col min="2569" max="2569" width="11" style="3" customWidth="1"/>
    <col min="2570" max="2571" width="9" style="3"/>
    <col min="2572" max="2572" width="7.6640625" style="3" customWidth="1"/>
    <col min="2573" max="2575" width="9" style="3"/>
    <col min="2576" max="2576" width="12.109375" style="3" customWidth="1"/>
    <col min="2577" max="2577" width="6.77734375" style="3" customWidth="1"/>
    <col min="2578" max="2578" width="7" style="3" customWidth="1"/>
    <col min="2579" max="2816" width="9" style="3"/>
    <col min="2817" max="2817" width="1.33203125" style="3" customWidth="1"/>
    <col min="2818" max="2818" width="5.88671875" style="3" customWidth="1"/>
    <col min="2819" max="2819" width="9.44140625" style="3" customWidth="1"/>
    <col min="2820" max="2820" width="6.77734375" style="3" customWidth="1"/>
    <col min="2821" max="2821" width="11.21875" style="3" customWidth="1"/>
    <col min="2822" max="2822" width="3.44140625" style="3" customWidth="1"/>
    <col min="2823" max="2823" width="10.44140625" style="3" customWidth="1"/>
    <col min="2824" max="2824" width="11.109375" style="3" customWidth="1"/>
    <col min="2825" max="2825" width="11" style="3" customWidth="1"/>
    <col min="2826" max="2827" width="9" style="3"/>
    <col min="2828" max="2828" width="7.6640625" style="3" customWidth="1"/>
    <col min="2829" max="2831" width="9" style="3"/>
    <col min="2832" max="2832" width="12.109375" style="3" customWidth="1"/>
    <col min="2833" max="2833" width="6.77734375" style="3" customWidth="1"/>
    <col min="2834" max="2834" width="7" style="3" customWidth="1"/>
    <col min="2835" max="3072" width="9" style="3"/>
    <col min="3073" max="3073" width="1.33203125" style="3" customWidth="1"/>
    <col min="3074" max="3074" width="5.88671875" style="3" customWidth="1"/>
    <col min="3075" max="3075" width="9.44140625" style="3" customWidth="1"/>
    <col min="3076" max="3076" width="6.77734375" style="3" customWidth="1"/>
    <col min="3077" max="3077" width="11.21875" style="3" customWidth="1"/>
    <col min="3078" max="3078" width="3.44140625" style="3" customWidth="1"/>
    <col min="3079" max="3079" width="10.44140625" style="3" customWidth="1"/>
    <col min="3080" max="3080" width="11.109375" style="3" customWidth="1"/>
    <col min="3081" max="3081" width="11" style="3" customWidth="1"/>
    <col min="3082" max="3083" width="9" style="3"/>
    <col min="3084" max="3084" width="7.6640625" style="3" customWidth="1"/>
    <col min="3085" max="3087" width="9" style="3"/>
    <col min="3088" max="3088" width="12.109375" style="3" customWidth="1"/>
    <col min="3089" max="3089" width="6.77734375" style="3" customWidth="1"/>
    <col min="3090" max="3090" width="7" style="3" customWidth="1"/>
    <col min="3091" max="3328" width="9" style="3"/>
    <col min="3329" max="3329" width="1.33203125" style="3" customWidth="1"/>
    <col min="3330" max="3330" width="5.88671875" style="3" customWidth="1"/>
    <col min="3331" max="3331" width="9.44140625" style="3" customWidth="1"/>
    <col min="3332" max="3332" width="6.77734375" style="3" customWidth="1"/>
    <col min="3333" max="3333" width="11.21875" style="3" customWidth="1"/>
    <col min="3334" max="3334" width="3.44140625" style="3" customWidth="1"/>
    <col min="3335" max="3335" width="10.44140625" style="3" customWidth="1"/>
    <col min="3336" max="3336" width="11.109375" style="3" customWidth="1"/>
    <col min="3337" max="3337" width="11" style="3" customWidth="1"/>
    <col min="3338" max="3339" width="9" style="3"/>
    <col min="3340" max="3340" width="7.6640625" style="3" customWidth="1"/>
    <col min="3341" max="3343" width="9" style="3"/>
    <col min="3344" max="3344" width="12.109375" style="3" customWidth="1"/>
    <col min="3345" max="3345" width="6.77734375" style="3" customWidth="1"/>
    <col min="3346" max="3346" width="7" style="3" customWidth="1"/>
    <col min="3347" max="3584" width="9" style="3"/>
    <col min="3585" max="3585" width="1.33203125" style="3" customWidth="1"/>
    <col min="3586" max="3586" width="5.88671875" style="3" customWidth="1"/>
    <col min="3587" max="3587" width="9.44140625" style="3" customWidth="1"/>
    <col min="3588" max="3588" width="6.77734375" style="3" customWidth="1"/>
    <col min="3589" max="3589" width="11.21875" style="3" customWidth="1"/>
    <col min="3590" max="3590" width="3.44140625" style="3" customWidth="1"/>
    <col min="3591" max="3591" width="10.44140625" style="3" customWidth="1"/>
    <col min="3592" max="3592" width="11.109375" style="3" customWidth="1"/>
    <col min="3593" max="3593" width="11" style="3" customWidth="1"/>
    <col min="3594" max="3595" width="9" style="3"/>
    <col min="3596" max="3596" width="7.6640625" style="3" customWidth="1"/>
    <col min="3597" max="3599" width="9" style="3"/>
    <col min="3600" max="3600" width="12.109375" style="3" customWidth="1"/>
    <col min="3601" max="3601" width="6.77734375" style="3" customWidth="1"/>
    <col min="3602" max="3602" width="7" style="3" customWidth="1"/>
    <col min="3603" max="3840" width="9" style="3"/>
    <col min="3841" max="3841" width="1.33203125" style="3" customWidth="1"/>
    <col min="3842" max="3842" width="5.88671875" style="3" customWidth="1"/>
    <col min="3843" max="3843" width="9.44140625" style="3" customWidth="1"/>
    <col min="3844" max="3844" width="6.77734375" style="3" customWidth="1"/>
    <col min="3845" max="3845" width="11.21875" style="3" customWidth="1"/>
    <col min="3846" max="3846" width="3.44140625" style="3" customWidth="1"/>
    <col min="3847" max="3847" width="10.44140625" style="3" customWidth="1"/>
    <col min="3848" max="3848" width="11.109375" style="3" customWidth="1"/>
    <col min="3849" max="3849" width="11" style="3" customWidth="1"/>
    <col min="3850" max="3851" width="9" style="3"/>
    <col min="3852" max="3852" width="7.6640625" style="3" customWidth="1"/>
    <col min="3853" max="3855" width="9" style="3"/>
    <col min="3856" max="3856" width="12.109375" style="3" customWidth="1"/>
    <col min="3857" max="3857" width="6.77734375" style="3" customWidth="1"/>
    <col min="3858" max="3858" width="7" style="3" customWidth="1"/>
    <col min="3859" max="4096" width="9" style="3"/>
    <col min="4097" max="4097" width="1.33203125" style="3" customWidth="1"/>
    <col min="4098" max="4098" width="5.88671875" style="3" customWidth="1"/>
    <col min="4099" max="4099" width="9.44140625" style="3" customWidth="1"/>
    <col min="4100" max="4100" width="6.77734375" style="3" customWidth="1"/>
    <col min="4101" max="4101" width="11.21875" style="3" customWidth="1"/>
    <col min="4102" max="4102" width="3.44140625" style="3" customWidth="1"/>
    <col min="4103" max="4103" width="10.44140625" style="3" customWidth="1"/>
    <col min="4104" max="4104" width="11.109375" style="3" customWidth="1"/>
    <col min="4105" max="4105" width="11" style="3" customWidth="1"/>
    <col min="4106" max="4107" width="9" style="3"/>
    <col min="4108" max="4108" width="7.6640625" style="3" customWidth="1"/>
    <col min="4109" max="4111" width="9" style="3"/>
    <col min="4112" max="4112" width="12.109375" style="3" customWidth="1"/>
    <col min="4113" max="4113" width="6.77734375" style="3" customWidth="1"/>
    <col min="4114" max="4114" width="7" style="3" customWidth="1"/>
    <col min="4115" max="4352" width="9" style="3"/>
    <col min="4353" max="4353" width="1.33203125" style="3" customWidth="1"/>
    <col min="4354" max="4354" width="5.88671875" style="3" customWidth="1"/>
    <col min="4355" max="4355" width="9.44140625" style="3" customWidth="1"/>
    <col min="4356" max="4356" width="6.77734375" style="3" customWidth="1"/>
    <col min="4357" max="4357" width="11.21875" style="3" customWidth="1"/>
    <col min="4358" max="4358" width="3.44140625" style="3" customWidth="1"/>
    <col min="4359" max="4359" width="10.44140625" style="3" customWidth="1"/>
    <col min="4360" max="4360" width="11.109375" style="3" customWidth="1"/>
    <col min="4361" max="4361" width="11" style="3" customWidth="1"/>
    <col min="4362" max="4363" width="9" style="3"/>
    <col min="4364" max="4364" width="7.6640625" style="3" customWidth="1"/>
    <col min="4365" max="4367" width="9" style="3"/>
    <col min="4368" max="4368" width="12.109375" style="3" customWidth="1"/>
    <col min="4369" max="4369" width="6.77734375" style="3" customWidth="1"/>
    <col min="4370" max="4370" width="7" style="3" customWidth="1"/>
    <col min="4371" max="4608" width="9" style="3"/>
    <col min="4609" max="4609" width="1.33203125" style="3" customWidth="1"/>
    <col min="4610" max="4610" width="5.88671875" style="3" customWidth="1"/>
    <col min="4611" max="4611" width="9.44140625" style="3" customWidth="1"/>
    <col min="4612" max="4612" width="6.77734375" style="3" customWidth="1"/>
    <col min="4613" max="4613" width="11.21875" style="3" customWidth="1"/>
    <col min="4614" max="4614" width="3.44140625" style="3" customWidth="1"/>
    <col min="4615" max="4615" width="10.44140625" style="3" customWidth="1"/>
    <col min="4616" max="4616" width="11.109375" style="3" customWidth="1"/>
    <col min="4617" max="4617" width="11" style="3" customWidth="1"/>
    <col min="4618" max="4619" width="9" style="3"/>
    <col min="4620" max="4620" width="7.6640625" style="3" customWidth="1"/>
    <col min="4621" max="4623" width="9" style="3"/>
    <col min="4624" max="4624" width="12.109375" style="3" customWidth="1"/>
    <col min="4625" max="4625" width="6.77734375" style="3" customWidth="1"/>
    <col min="4626" max="4626" width="7" style="3" customWidth="1"/>
    <col min="4627" max="4864" width="9" style="3"/>
    <col min="4865" max="4865" width="1.33203125" style="3" customWidth="1"/>
    <col min="4866" max="4866" width="5.88671875" style="3" customWidth="1"/>
    <col min="4867" max="4867" width="9.44140625" style="3" customWidth="1"/>
    <col min="4868" max="4868" width="6.77734375" style="3" customWidth="1"/>
    <col min="4869" max="4869" width="11.21875" style="3" customWidth="1"/>
    <col min="4870" max="4870" width="3.44140625" style="3" customWidth="1"/>
    <col min="4871" max="4871" width="10.44140625" style="3" customWidth="1"/>
    <col min="4872" max="4872" width="11.109375" style="3" customWidth="1"/>
    <col min="4873" max="4873" width="11" style="3" customWidth="1"/>
    <col min="4874" max="4875" width="9" style="3"/>
    <col min="4876" max="4876" width="7.6640625" style="3" customWidth="1"/>
    <col min="4877" max="4879" width="9" style="3"/>
    <col min="4880" max="4880" width="12.109375" style="3" customWidth="1"/>
    <col min="4881" max="4881" width="6.77734375" style="3" customWidth="1"/>
    <col min="4882" max="4882" width="7" style="3" customWidth="1"/>
    <col min="4883" max="5120" width="9" style="3"/>
    <col min="5121" max="5121" width="1.33203125" style="3" customWidth="1"/>
    <col min="5122" max="5122" width="5.88671875" style="3" customWidth="1"/>
    <col min="5123" max="5123" width="9.44140625" style="3" customWidth="1"/>
    <col min="5124" max="5124" width="6.77734375" style="3" customWidth="1"/>
    <col min="5125" max="5125" width="11.21875" style="3" customWidth="1"/>
    <col min="5126" max="5126" width="3.44140625" style="3" customWidth="1"/>
    <col min="5127" max="5127" width="10.44140625" style="3" customWidth="1"/>
    <col min="5128" max="5128" width="11.109375" style="3" customWidth="1"/>
    <col min="5129" max="5129" width="11" style="3" customWidth="1"/>
    <col min="5130" max="5131" width="9" style="3"/>
    <col min="5132" max="5132" width="7.6640625" style="3" customWidth="1"/>
    <col min="5133" max="5135" width="9" style="3"/>
    <col min="5136" max="5136" width="12.109375" style="3" customWidth="1"/>
    <col min="5137" max="5137" width="6.77734375" style="3" customWidth="1"/>
    <col min="5138" max="5138" width="7" style="3" customWidth="1"/>
    <col min="5139" max="5376" width="9" style="3"/>
    <col min="5377" max="5377" width="1.33203125" style="3" customWidth="1"/>
    <col min="5378" max="5378" width="5.88671875" style="3" customWidth="1"/>
    <col min="5379" max="5379" width="9.44140625" style="3" customWidth="1"/>
    <col min="5380" max="5380" width="6.77734375" style="3" customWidth="1"/>
    <col min="5381" max="5381" width="11.21875" style="3" customWidth="1"/>
    <col min="5382" max="5382" width="3.44140625" style="3" customWidth="1"/>
    <col min="5383" max="5383" width="10.44140625" style="3" customWidth="1"/>
    <col min="5384" max="5384" width="11.109375" style="3" customWidth="1"/>
    <col min="5385" max="5385" width="11" style="3" customWidth="1"/>
    <col min="5386" max="5387" width="9" style="3"/>
    <col min="5388" max="5388" width="7.6640625" style="3" customWidth="1"/>
    <col min="5389" max="5391" width="9" style="3"/>
    <col min="5392" max="5392" width="12.109375" style="3" customWidth="1"/>
    <col min="5393" max="5393" width="6.77734375" style="3" customWidth="1"/>
    <col min="5394" max="5394" width="7" style="3" customWidth="1"/>
    <col min="5395" max="5632" width="9" style="3"/>
    <col min="5633" max="5633" width="1.33203125" style="3" customWidth="1"/>
    <col min="5634" max="5634" width="5.88671875" style="3" customWidth="1"/>
    <col min="5635" max="5635" width="9.44140625" style="3" customWidth="1"/>
    <col min="5636" max="5636" width="6.77734375" style="3" customWidth="1"/>
    <col min="5637" max="5637" width="11.21875" style="3" customWidth="1"/>
    <col min="5638" max="5638" width="3.44140625" style="3" customWidth="1"/>
    <col min="5639" max="5639" width="10.44140625" style="3" customWidth="1"/>
    <col min="5640" max="5640" width="11.109375" style="3" customWidth="1"/>
    <col min="5641" max="5641" width="11" style="3" customWidth="1"/>
    <col min="5642" max="5643" width="9" style="3"/>
    <col min="5644" max="5644" width="7.6640625" style="3" customWidth="1"/>
    <col min="5645" max="5647" width="9" style="3"/>
    <col min="5648" max="5648" width="12.109375" style="3" customWidth="1"/>
    <col min="5649" max="5649" width="6.77734375" style="3" customWidth="1"/>
    <col min="5650" max="5650" width="7" style="3" customWidth="1"/>
    <col min="5651" max="5888" width="9" style="3"/>
    <col min="5889" max="5889" width="1.33203125" style="3" customWidth="1"/>
    <col min="5890" max="5890" width="5.88671875" style="3" customWidth="1"/>
    <col min="5891" max="5891" width="9.44140625" style="3" customWidth="1"/>
    <col min="5892" max="5892" width="6.77734375" style="3" customWidth="1"/>
    <col min="5893" max="5893" width="11.21875" style="3" customWidth="1"/>
    <col min="5894" max="5894" width="3.44140625" style="3" customWidth="1"/>
    <col min="5895" max="5895" width="10.44140625" style="3" customWidth="1"/>
    <col min="5896" max="5896" width="11.109375" style="3" customWidth="1"/>
    <col min="5897" max="5897" width="11" style="3" customWidth="1"/>
    <col min="5898" max="5899" width="9" style="3"/>
    <col min="5900" max="5900" width="7.6640625" style="3" customWidth="1"/>
    <col min="5901" max="5903" width="9" style="3"/>
    <col min="5904" max="5904" width="12.109375" style="3" customWidth="1"/>
    <col min="5905" max="5905" width="6.77734375" style="3" customWidth="1"/>
    <col min="5906" max="5906" width="7" style="3" customWidth="1"/>
    <col min="5907" max="6144" width="9" style="3"/>
    <col min="6145" max="6145" width="1.33203125" style="3" customWidth="1"/>
    <col min="6146" max="6146" width="5.88671875" style="3" customWidth="1"/>
    <col min="6147" max="6147" width="9.44140625" style="3" customWidth="1"/>
    <col min="6148" max="6148" width="6.77734375" style="3" customWidth="1"/>
    <col min="6149" max="6149" width="11.21875" style="3" customWidth="1"/>
    <col min="6150" max="6150" width="3.44140625" style="3" customWidth="1"/>
    <col min="6151" max="6151" width="10.44140625" style="3" customWidth="1"/>
    <col min="6152" max="6152" width="11.109375" style="3" customWidth="1"/>
    <col min="6153" max="6153" width="11" style="3" customWidth="1"/>
    <col min="6154" max="6155" width="9" style="3"/>
    <col min="6156" max="6156" width="7.6640625" style="3" customWidth="1"/>
    <col min="6157" max="6159" width="9" style="3"/>
    <col min="6160" max="6160" width="12.109375" style="3" customWidth="1"/>
    <col min="6161" max="6161" width="6.77734375" style="3" customWidth="1"/>
    <col min="6162" max="6162" width="7" style="3" customWidth="1"/>
    <col min="6163" max="6400" width="9" style="3"/>
    <col min="6401" max="6401" width="1.33203125" style="3" customWidth="1"/>
    <col min="6402" max="6402" width="5.88671875" style="3" customWidth="1"/>
    <col min="6403" max="6403" width="9.44140625" style="3" customWidth="1"/>
    <col min="6404" max="6404" width="6.77734375" style="3" customWidth="1"/>
    <col min="6405" max="6405" width="11.21875" style="3" customWidth="1"/>
    <col min="6406" max="6406" width="3.44140625" style="3" customWidth="1"/>
    <col min="6407" max="6407" width="10.44140625" style="3" customWidth="1"/>
    <col min="6408" max="6408" width="11.109375" style="3" customWidth="1"/>
    <col min="6409" max="6409" width="11" style="3" customWidth="1"/>
    <col min="6410" max="6411" width="9" style="3"/>
    <col min="6412" max="6412" width="7.6640625" style="3" customWidth="1"/>
    <col min="6413" max="6415" width="9" style="3"/>
    <col min="6416" max="6416" width="12.109375" style="3" customWidth="1"/>
    <col min="6417" max="6417" width="6.77734375" style="3" customWidth="1"/>
    <col min="6418" max="6418" width="7" style="3" customWidth="1"/>
    <col min="6419" max="6656" width="9" style="3"/>
    <col min="6657" max="6657" width="1.33203125" style="3" customWidth="1"/>
    <col min="6658" max="6658" width="5.88671875" style="3" customWidth="1"/>
    <col min="6659" max="6659" width="9.44140625" style="3" customWidth="1"/>
    <col min="6660" max="6660" width="6.77734375" style="3" customWidth="1"/>
    <col min="6661" max="6661" width="11.21875" style="3" customWidth="1"/>
    <col min="6662" max="6662" width="3.44140625" style="3" customWidth="1"/>
    <col min="6663" max="6663" width="10.44140625" style="3" customWidth="1"/>
    <col min="6664" max="6664" width="11.109375" style="3" customWidth="1"/>
    <col min="6665" max="6665" width="11" style="3" customWidth="1"/>
    <col min="6666" max="6667" width="9" style="3"/>
    <col min="6668" max="6668" width="7.6640625" style="3" customWidth="1"/>
    <col min="6669" max="6671" width="9" style="3"/>
    <col min="6672" max="6672" width="12.109375" style="3" customWidth="1"/>
    <col min="6673" max="6673" width="6.77734375" style="3" customWidth="1"/>
    <col min="6674" max="6674" width="7" style="3" customWidth="1"/>
    <col min="6675" max="6912" width="9" style="3"/>
    <col min="6913" max="6913" width="1.33203125" style="3" customWidth="1"/>
    <col min="6914" max="6914" width="5.88671875" style="3" customWidth="1"/>
    <col min="6915" max="6915" width="9.44140625" style="3" customWidth="1"/>
    <col min="6916" max="6916" width="6.77734375" style="3" customWidth="1"/>
    <col min="6917" max="6917" width="11.21875" style="3" customWidth="1"/>
    <col min="6918" max="6918" width="3.44140625" style="3" customWidth="1"/>
    <col min="6919" max="6919" width="10.44140625" style="3" customWidth="1"/>
    <col min="6920" max="6920" width="11.109375" style="3" customWidth="1"/>
    <col min="6921" max="6921" width="11" style="3" customWidth="1"/>
    <col min="6922" max="6923" width="9" style="3"/>
    <col min="6924" max="6924" width="7.6640625" style="3" customWidth="1"/>
    <col min="6925" max="6927" width="9" style="3"/>
    <col min="6928" max="6928" width="12.109375" style="3" customWidth="1"/>
    <col min="6929" max="6929" width="6.77734375" style="3" customWidth="1"/>
    <col min="6930" max="6930" width="7" style="3" customWidth="1"/>
    <col min="6931" max="7168" width="9" style="3"/>
    <col min="7169" max="7169" width="1.33203125" style="3" customWidth="1"/>
    <col min="7170" max="7170" width="5.88671875" style="3" customWidth="1"/>
    <col min="7171" max="7171" width="9.44140625" style="3" customWidth="1"/>
    <col min="7172" max="7172" width="6.77734375" style="3" customWidth="1"/>
    <col min="7173" max="7173" width="11.21875" style="3" customWidth="1"/>
    <col min="7174" max="7174" width="3.44140625" style="3" customWidth="1"/>
    <col min="7175" max="7175" width="10.44140625" style="3" customWidth="1"/>
    <col min="7176" max="7176" width="11.109375" style="3" customWidth="1"/>
    <col min="7177" max="7177" width="11" style="3" customWidth="1"/>
    <col min="7178" max="7179" width="9" style="3"/>
    <col min="7180" max="7180" width="7.6640625" style="3" customWidth="1"/>
    <col min="7181" max="7183" width="9" style="3"/>
    <col min="7184" max="7184" width="12.109375" style="3" customWidth="1"/>
    <col min="7185" max="7185" width="6.77734375" style="3" customWidth="1"/>
    <col min="7186" max="7186" width="7" style="3" customWidth="1"/>
    <col min="7187" max="7424" width="9" style="3"/>
    <col min="7425" max="7425" width="1.33203125" style="3" customWidth="1"/>
    <col min="7426" max="7426" width="5.88671875" style="3" customWidth="1"/>
    <col min="7427" max="7427" width="9.44140625" style="3" customWidth="1"/>
    <col min="7428" max="7428" width="6.77734375" style="3" customWidth="1"/>
    <col min="7429" max="7429" width="11.21875" style="3" customWidth="1"/>
    <col min="7430" max="7430" width="3.44140625" style="3" customWidth="1"/>
    <col min="7431" max="7431" width="10.44140625" style="3" customWidth="1"/>
    <col min="7432" max="7432" width="11.109375" style="3" customWidth="1"/>
    <col min="7433" max="7433" width="11" style="3" customWidth="1"/>
    <col min="7434" max="7435" width="9" style="3"/>
    <col min="7436" max="7436" width="7.6640625" style="3" customWidth="1"/>
    <col min="7437" max="7439" width="9" style="3"/>
    <col min="7440" max="7440" width="12.109375" style="3" customWidth="1"/>
    <col min="7441" max="7441" width="6.77734375" style="3" customWidth="1"/>
    <col min="7442" max="7442" width="7" style="3" customWidth="1"/>
    <col min="7443" max="7680" width="9" style="3"/>
    <col min="7681" max="7681" width="1.33203125" style="3" customWidth="1"/>
    <col min="7682" max="7682" width="5.88671875" style="3" customWidth="1"/>
    <col min="7683" max="7683" width="9.44140625" style="3" customWidth="1"/>
    <col min="7684" max="7684" width="6.77734375" style="3" customWidth="1"/>
    <col min="7685" max="7685" width="11.21875" style="3" customWidth="1"/>
    <col min="7686" max="7686" width="3.44140625" style="3" customWidth="1"/>
    <col min="7687" max="7687" width="10.44140625" style="3" customWidth="1"/>
    <col min="7688" max="7688" width="11.109375" style="3" customWidth="1"/>
    <col min="7689" max="7689" width="11" style="3" customWidth="1"/>
    <col min="7690" max="7691" width="9" style="3"/>
    <col min="7692" max="7692" width="7.6640625" style="3" customWidth="1"/>
    <col min="7693" max="7695" width="9" style="3"/>
    <col min="7696" max="7696" width="12.109375" style="3" customWidth="1"/>
    <col min="7697" max="7697" width="6.77734375" style="3" customWidth="1"/>
    <col min="7698" max="7698" width="7" style="3" customWidth="1"/>
    <col min="7699" max="7936" width="9" style="3"/>
    <col min="7937" max="7937" width="1.33203125" style="3" customWidth="1"/>
    <col min="7938" max="7938" width="5.88671875" style="3" customWidth="1"/>
    <col min="7939" max="7939" width="9.44140625" style="3" customWidth="1"/>
    <col min="7940" max="7940" width="6.77734375" style="3" customWidth="1"/>
    <col min="7941" max="7941" width="11.21875" style="3" customWidth="1"/>
    <col min="7942" max="7942" width="3.44140625" style="3" customWidth="1"/>
    <col min="7943" max="7943" width="10.44140625" style="3" customWidth="1"/>
    <col min="7944" max="7944" width="11.109375" style="3" customWidth="1"/>
    <col min="7945" max="7945" width="11" style="3" customWidth="1"/>
    <col min="7946" max="7947" width="9" style="3"/>
    <col min="7948" max="7948" width="7.6640625" style="3" customWidth="1"/>
    <col min="7949" max="7951" width="9" style="3"/>
    <col min="7952" max="7952" width="12.109375" style="3" customWidth="1"/>
    <col min="7953" max="7953" width="6.77734375" style="3" customWidth="1"/>
    <col min="7954" max="7954" width="7" style="3" customWidth="1"/>
    <col min="7955" max="8192" width="9" style="3"/>
    <col min="8193" max="8193" width="1.33203125" style="3" customWidth="1"/>
    <col min="8194" max="8194" width="5.88671875" style="3" customWidth="1"/>
    <col min="8195" max="8195" width="9.44140625" style="3" customWidth="1"/>
    <col min="8196" max="8196" width="6.77734375" style="3" customWidth="1"/>
    <col min="8197" max="8197" width="11.21875" style="3" customWidth="1"/>
    <col min="8198" max="8198" width="3.44140625" style="3" customWidth="1"/>
    <col min="8199" max="8199" width="10.44140625" style="3" customWidth="1"/>
    <col min="8200" max="8200" width="11.109375" style="3" customWidth="1"/>
    <col min="8201" max="8201" width="11" style="3" customWidth="1"/>
    <col min="8202" max="8203" width="9" style="3"/>
    <col min="8204" max="8204" width="7.6640625" style="3" customWidth="1"/>
    <col min="8205" max="8207" width="9" style="3"/>
    <col min="8208" max="8208" width="12.109375" style="3" customWidth="1"/>
    <col min="8209" max="8209" width="6.77734375" style="3" customWidth="1"/>
    <col min="8210" max="8210" width="7" style="3" customWidth="1"/>
    <col min="8211" max="8448" width="9" style="3"/>
    <col min="8449" max="8449" width="1.33203125" style="3" customWidth="1"/>
    <col min="8450" max="8450" width="5.88671875" style="3" customWidth="1"/>
    <col min="8451" max="8451" width="9.44140625" style="3" customWidth="1"/>
    <col min="8452" max="8452" width="6.77734375" style="3" customWidth="1"/>
    <col min="8453" max="8453" width="11.21875" style="3" customWidth="1"/>
    <col min="8454" max="8454" width="3.44140625" style="3" customWidth="1"/>
    <col min="8455" max="8455" width="10.44140625" style="3" customWidth="1"/>
    <col min="8456" max="8456" width="11.109375" style="3" customWidth="1"/>
    <col min="8457" max="8457" width="11" style="3" customWidth="1"/>
    <col min="8458" max="8459" width="9" style="3"/>
    <col min="8460" max="8460" width="7.6640625" style="3" customWidth="1"/>
    <col min="8461" max="8463" width="9" style="3"/>
    <col min="8464" max="8464" width="12.109375" style="3" customWidth="1"/>
    <col min="8465" max="8465" width="6.77734375" style="3" customWidth="1"/>
    <col min="8466" max="8466" width="7" style="3" customWidth="1"/>
    <col min="8467" max="8704" width="9" style="3"/>
    <col min="8705" max="8705" width="1.33203125" style="3" customWidth="1"/>
    <col min="8706" max="8706" width="5.88671875" style="3" customWidth="1"/>
    <col min="8707" max="8707" width="9.44140625" style="3" customWidth="1"/>
    <col min="8708" max="8708" width="6.77734375" style="3" customWidth="1"/>
    <col min="8709" max="8709" width="11.21875" style="3" customWidth="1"/>
    <col min="8710" max="8710" width="3.44140625" style="3" customWidth="1"/>
    <col min="8711" max="8711" width="10.44140625" style="3" customWidth="1"/>
    <col min="8712" max="8712" width="11.109375" style="3" customWidth="1"/>
    <col min="8713" max="8713" width="11" style="3" customWidth="1"/>
    <col min="8714" max="8715" width="9" style="3"/>
    <col min="8716" max="8716" width="7.6640625" style="3" customWidth="1"/>
    <col min="8717" max="8719" width="9" style="3"/>
    <col min="8720" max="8720" width="12.109375" style="3" customWidth="1"/>
    <col min="8721" max="8721" width="6.77734375" style="3" customWidth="1"/>
    <col min="8722" max="8722" width="7" style="3" customWidth="1"/>
    <col min="8723" max="8960" width="9" style="3"/>
    <col min="8961" max="8961" width="1.33203125" style="3" customWidth="1"/>
    <col min="8962" max="8962" width="5.88671875" style="3" customWidth="1"/>
    <col min="8963" max="8963" width="9.44140625" style="3" customWidth="1"/>
    <col min="8964" max="8964" width="6.77734375" style="3" customWidth="1"/>
    <col min="8965" max="8965" width="11.21875" style="3" customWidth="1"/>
    <col min="8966" max="8966" width="3.44140625" style="3" customWidth="1"/>
    <col min="8967" max="8967" width="10.44140625" style="3" customWidth="1"/>
    <col min="8968" max="8968" width="11.109375" style="3" customWidth="1"/>
    <col min="8969" max="8969" width="11" style="3" customWidth="1"/>
    <col min="8970" max="8971" width="9" style="3"/>
    <col min="8972" max="8972" width="7.6640625" style="3" customWidth="1"/>
    <col min="8973" max="8975" width="9" style="3"/>
    <col min="8976" max="8976" width="12.109375" style="3" customWidth="1"/>
    <col min="8977" max="8977" width="6.77734375" style="3" customWidth="1"/>
    <col min="8978" max="8978" width="7" style="3" customWidth="1"/>
    <col min="8979" max="9216" width="9" style="3"/>
    <col min="9217" max="9217" width="1.33203125" style="3" customWidth="1"/>
    <col min="9218" max="9218" width="5.88671875" style="3" customWidth="1"/>
    <col min="9219" max="9219" width="9.44140625" style="3" customWidth="1"/>
    <col min="9220" max="9220" width="6.77734375" style="3" customWidth="1"/>
    <col min="9221" max="9221" width="11.21875" style="3" customWidth="1"/>
    <col min="9222" max="9222" width="3.44140625" style="3" customWidth="1"/>
    <col min="9223" max="9223" width="10.44140625" style="3" customWidth="1"/>
    <col min="9224" max="9224" width="11.109375" style="3" customWidth="1"/>
    <col min="9225" max="9225" width="11" style="3" customWidth="1"/>
    <col min="9226" max="9227" width="9" style="3"/>
    <col min="9228" max="9228" width="7.6640625" style="3" customWidth="1"/>
    <col min="9229" max="9231" width="9" style="3"/>
    <col min="9232" max="9232" width="12.109375" style="3" customWidth="1"/>
    <col min="9233" max="9233" width="6.77734375" style="3" customWidth="1"/>
    <col min="9234" max="9234" width="7" style="3" customWidth="1"/>
    <col min="9235" max="9472" width="9" style="3"/>
    <col min="9473" max="9473" width="1.33203125" style="3" customWidth="1"/>
    <col min="9474" max="9474" width="5.88671875" style="3" customWidth="1"/>
    <col min="9475" max="9475" width="9.44140625" style="3" customWidth="1"/>
    <col min="9476" max="9476" width="6.77734375" style="3" customWidth="1"/>
    <col min="9477" max="9477" width="11.21875" style="3" customWidth="1"/>
    <col min="9478" max="9478" width="3.44140625" style="3" customWidth="1"/>
    <col min="9479" max="9479" width="10.44140625" style="3" customWidth="1"/>
    <col min="9480" max="9480" width="11.109375" style="3" customWidth="1"/>
    <col min="9481" max="9481" width="11" style="3" customWidth="1"/>
    <col min="9482" max="9483" width="9" style="3"/>
    <col min="9484" max="9484" width="7.6640625" style="3" customWidth="1"/>
    <col min="9485" max="9487" width="9" style="3"/>
    <col min="9488" max="9488" width="12.109375" style="3" customWidth="1"/>
    <col min="9489" max="9489" width="6.77734375" style="3" customWidth="1"/>
    <col min="9490" max="9490" width="7" style="3" customWidth="1"/>
    <col min="9491" max="9728" width="9" style="3"/>
    <col min="9729" max="9729" width="1.33203125" style="3" customWidth="1"/>
    <col min="9730" max="9730" width="5.88671875" style="3" customWidth="1"/>
    <col min="9731" max="9731" width="9.44140625" style="3" customWidth="1"/>
    <col min="9732" max="9732" width="6.77734375" style="3" customWidth="1"/>
    <col min="9733" max="9733" width="11.21875" style="3" customWidth="1"/>
    <col min="9734" max="9734" width="3.44140625" style="3" customWidth="1"/>
    <col min="9735" max="9735" width="10.44140625" style="3" customWidth="1"/>
    <col min="9736" max="9736" width="11.109375" style="3" customWidth="1"/>
    <col min="9737" max="9737" width="11" style="3" customWidth="1"/>
    <col min="9738" max="9739" width="9" style="3"/>
    <col min="9740" max="9740" width="7.6640625" style="3" customWidth="1"/>
    <col min="9741" max="9743" width="9" style="3"/>
    <col min="9744" max="9744" width="12.109375" style="3" customWidth="1"/>
    <col min="9745" max="9745" width="6.77734375" style="3" customWidth="1"/>
    <col min="9746" max="9746" width="7" style="3" customWidth="1"/>
    <col min="9747" max="9984" width="9" style="3"/>
    <col min="9985" max="9985" width="1.33203125" style="3" customWidth="1"/>
    <col min="9986" max="9986" width="5.88671875" style="3" customWidth="1"/>
    <col min="9987" max="9987" width="9.44140625" style="3" customWidth="1"/>
    <col min="9988" max="9988" width="6.77734375" style="3" customWidth="1"/>
    <col min="9989" max="9989" width="11.21875" style="3" customWidth="1"/>
    <col min="9990" max="9990" width="3.44140625" style="3" customWidth="1"/>
    <col min="9991" max="9991" width="10.44140625" style="3" customWidth="1"/>
    <col min="9992" max="9992" width="11.109375" style="3" customWidth="1"/>
    <col min="9993" max="9993" width="11" style="3" customWidth="1"/>
    <col min="9994" max="9995" width="9" style="3"/>
    <col min="9996" max="9996" width="7.6640625" style="3" customWidth="1"/>
    <col min="9997" max="9999" width="9" style="3"/>
    <col min="10000" max="10000" width="12.109375" style="3" customWidth="1"/>
    <col min="10001" max="10001" width="6.77734375" style="3" customWidth="1"/>
    <col min="10002" max="10002" width="7" style="3" customWidth="1"/>
    <col min="10003" max="10240" width="9" style="3"/>
    <col min="10241" max="10241" width="1.33203125" style="3" customWidth="1"/>
    <col min="10242" max="10242" width="5.88671875" style="3" customWidth="1"/>
    <col min="10243" max="10243" width="9.44140625" style="3" customWidth="1"/>
    <col min="10244" max="10244" width="6.77734375" style="3" customWidth="1"/>
    <col min="10245" max="10245" width="11.21875" style="3" customWidth="1"/>
    <col min="10246" max="10246" width="3.44140625" style="3" customWidth="1"/>
    <col min="10247" max="10247" width="10.44140625" style="3" customWidth="1"/>
    <col min="10248" max="10248" width="11.109375" style="3" customWidth="1"/>
    <col min="10249" max="10249" width="11" style="3" customWidth="1"/>
    <col min="10250" max="10251" width="9" style="3"/>
    <col min="10252" max="10252" width="7.6640625" style="3" customWidth="1"/>
    <col min="10253" max="10255" width="9" style="3"/>
    <col min="10256" max="10256" width="12.109375" style="3" customWidth="1"/>
    <col min="10257" max="10257" width="6.77734375" style="3" customWidth="1"/>
    <col min="10258" max="10258" width="7" style="3" customWidth="1"/>
    <col min="10259" max="10496" width="9" style="3"/>
    <col min="10497" max="10497" width="1.33203125" style="3" customWidth="1"/>
    <col min="10498" max="10498" width="5.88671875" style="3" customWidth="1"/>
    <col min="10499" max="10499" width="9.44140625" style="3" customWidth="1"/>
    <col min="10500" max="10500" width="6.77734375" style="3" customWidth="1"/>
    <col min="10501" max="10501" width="11.21875" style="3" customWidth="1"/>
    <col min="10502" max="10502" width="3.44140625" style="3" customWidth="1"/>
    <col min="10503" max="10503" width="10.44140625" style="3" customWidth="1"/>
    <col min="10504" max="10504" width="11.109375" style="3" customWidth="1"/>
    <col min="10505" max="10505" width="11" style="3" customWidth="1"/>
    <col min="10506" max="10507" width="9" style="3"/>
    <col min="10508" max="10508" width="7.6640625" style="3" customWidth="1"/>
    <col min="10509" max="10511" width="9" style="3"/>
    <col min="10512" max="10512" width="12.109375" style="3" customWidth="1"/>
    <col min="10513" max="10513" width="6.77734375" style="3" customWidth="1"/>
    <col min="10514" max="10514" width="7" style="3" customWidth="1"/>
    <col min="10515" max="10752" width="9" style="3"/>
    <col min="10753" max="10753" width="1.33203125" style="3" customWidth="1"/>
    <col min="10754" max="10754" width="5.88671875" style="3" customWidth="1"/>
    <col min="10755" max="10755" width="9.44140625" style="3" customWidth="1"/>
    <col min="10756" max="10756" width="6.77734375" style="3" customWidth="1"/>
    <col min="10757" max="10757" width="11.21875" style="3" customWidth="1"/>
    <col min="10758" max="10758" width="3.44140625" style="3" customWidth="1"/>
    <col min="10759" max="10759" width="10.44140625" style="3" customWidth="1"/>
    <col min="10760" max="10760" width="11.109375" style="3" customWidth="1"/>
    <col min="10761" max="10761" width="11" style="3" customWidth="1"/>
    <col min="10762" max="10763" width="9" style="3"/>
    <col min="10764" max="10764" width="7.6640625" style="3" customWidth="1"/>
    <col min="10765" max="10767" width="9" style="3"/>
    <col min="10768" max="10768" width="12.109375" style="3" customWidth="1"/>
    <col min="10769" max="10769" width="6.77734375" style="3" customWidth="1"/>
    <col min="10770" max="10770" width="7" style="3" customWidth="1"/>
    <col min="10771" max="11008" width="9" style="3"/>
    <col min="11009" max="11009" width="1.33203125" style="3" customWidth="1"/>
    <col min="11010" max="11010" width="5.88671875" style="3" customWidth="1"/>
    <col min="11011" max="11011" width="9.44140625" style="3" customWidth="1"/>
    <col min="11012" max="11012" width="6.77734375" style="3" customWidth="1"/>
    <col min="11013" max="11013" width="11.21875" style="3" customWidth="1"/>
    <col min="11014" max="11014" width="3.44140625" style="3" customWidth="1"/>
    <col min="11015" max="11015" width="10.44140625" style="3" customWidth="1"/>
    <col min="11016" max="11016" width="11.109375" style="3" customWidth="1"/>
    <col min="11017" max="11017" width="11" style="3" customWidth="1"/>
    <col min="11018" max="11019" width="9" style="3"/>
    <col min="11020" max="11020" width="7.6640625" style="3" customWidth="1"/>
    <col min="11021" max="11023" width="9" style="3"/>
    <col min="11024" max="11024" width="12.109375" style="3" customWidth="1"/>
    <col min="11025" max="11025" width="6.77734375" style="3" customWidth="1"/>
    <col min="11026" max="11026" width="7" style="3" customWidth="1"/>
    <col min="11027" max="11264" width="9" style="3"/>
    <col min="11265" max="11265" width="1.33203125" style="3" customWidth="1"/>
    <col min="11266" max="11266" width="5.88671875" style="3" customWidth="1"/>
    <col min="11267" max="11267" width="9.44140625" style="3" customWidth="1"/>
    <col min="11268" max="11268" width="6.77734375" style="3" customWidth="1"/>
    <col min="11269" max="11269" width="11.21875" style="3" customWidth="1"/>
    <col min="11270" max="11270" width="3.44140625" style="3" customWidth="1"/>
    <col min="11271" max="11271" width="10.44140625" style="3" customWidth="1"/>
    <col min="11272" max="11272" width="11.109375" style="3" customWidth="1"/>
    <col min="11273" max="11273" width="11" style="3" customWidth="1"/>
    <col min="11274" max="11275" width="9" style="3"/>
    <col min="11276" max="11276" width="7.6640625" style="3" customWidth="1"/>
    <col min="11277" max="11279" width="9" style="3"/>
    <col min="11280" max="11280" width="12.109375" style="3" customWidth="1"/>
    <col min="11281" max="11281" width="6.77734375" style="3" customWidth="1"/>
    <col min="11282" max="11282" width="7" style="3" customWidth="1"/>
    <col min="11283" max="11520" width="9" style="3"/>
    <col min="11521" max="11521" width="1.33203125" style="3" customWidth="1"/>
    <col min="11522" max="11522" width="5.88671875" style="3" customWidth="1"/>
    <col min="11523" max="11523" width="9.44140625" style="3" customWidth="1"/>
    <col min="11524" max="11524" width="6.77734375" style="3" customWidth="1"/>
    <col min="11525" max="11525" width="11.21875" style="3" customWidth="1"/>
    <col min="11526" max="11526" width="3.44140625" style="3" customWidth="1"/>
    <col min="11527" max="11527" width="10.44140625" style="3" customWidth="1"/>
    <col min="11528" max="11528" width="11.109375" style="3" customWidth="1"/>
    <col min="11529" max="11529" width="11" style="3" customWidth="1"/>
    <col min="11530" max="11531" width="9" style="3"/>
    <col min="11532" max="11532" width="7.6640625" style="3" customWidth="1"/>
    <col min="11533" max="11535" width="9" style="3"/>
    <col min="11536" max="11536" width="12.109375" style="3" customWidth="1"/>
    <col min="11537" max="11537" width="6.77734375" style="3" customWidth="1"/>
    <col min="11538" max="11538" width="7" style="3" customWidth="1"/>
    <col min="11539" max="11776" width="9" style="3"/>
    <col min="11777" max="11777" width="1.33203125" style="3" customWidth="1"/>
    <col min="11778" max="11778" width="5.88671875" style="3" customWidth="1"/>
    <col min="11779" max="11779" width="9.44140625" style="3" customWidth="1"/>
    <col min="11780" max="11780" width="6.77734375" style="3" customWidth="1"/>
    <col min="11781" max="11781" width="11.21875" style="3" customWidth="1"/>
    <col min="11782" max="11782" width="3.44140625" style="3" customWidth="1"/>
    <col min="11783" max="11783" width="10.44140625" style="3" customWidth="1"/>
    <col min="11784" max="11784" width="11.109375" style="3" customWidth="1"/>
    <col min="11785" max="11785" width="11" style="3" customWidth="1"/>
    <col min="11786" max="11787" width="9" style="3"/>
    <col min="11788" max="11788" width="7.6640625" style="3" customWidth="1"/>
    <col min="11789" max="11791" width="9" style="3"/>
    <col min="11792" max="11792" width="12.109375" style="3" customWidth="1"/>
    <col min="11793" max="11793" width="6.77734375" style="3" customWidth="1"/>
    <col min="11794" max="11794" width="7" style="3" customWidth="1"/>
    <col min="11795" max="12032" width="9" style="3"/>
    <col min="12033" max="12033" width="1.33203125" style="3" customWidth="1"/>
    <col min="12034" max="12034" width="5.88671875" style="3" customWidth="1"/>
    <col min="12035" max="12035" width="9.44140625" style="3" customWidth="1"/>
    <col min="12036" max="12036" width="6.77734375" style="3" customWidth="1"/>
    <col min="12037" max="12037" width="11.21875" style="3" customWidth="1"/>
    <col min="12038" max="12038" width="3.44140625" style="3" customWidth="1"/>
    <col min="12039" max="12039" width="10.44140625" style="3" customWidth="1"/>
    <col min="12040" max="12040" width="11.109375" style="3" customWidth="1"/>
    <col min="12041" max="12041" width="11" style="3" customWidth="1"/>
    <col min="12042" max="12043" width="9" style="3"/>
    <col min="12044" max="12044" width="7.6640625" style="3" customWidth="1"/>
    <col min="12045" max="12047" width="9" style="3"/>
    <col min="12048" max="12048" width="12.109375" style="3" customWidth="1"/>
    <col min="12049" max="12049" width="6.77734375" style="3" customWidth="1"/>
    <col min="12050" max="12050" width="7" style="3" customWidth="1"/>
    <col min="12051" max="12288" width="9" style="3"/>
    <col min="12289" max="12289" width="1.33203125" style="3" customWidth="1"/>
    <col min="12290" max="12290" width="5.88671875" style="3" customWidth="1"/>
    <col min="12291" max="12291" width="9.44140625" style="3" customWidth="1"/>
    <col min="12292" max="12292" width="6.77734375" style="3" customWidth="1"/>
    <col min="12293" max="12293" width="11.21875" style="3" customWidth="1"/>
    <col min="12294" max="12294" width="3.44140625" style="3" customWidth="1"/>
    <col min="12295" max="12295" width="10.44140625" style="3" customWidth="1"/>
    <col min="12296" max="12296" width="11.109375" style="3" customWidth="1"/>
    <col min="12297" max="12297" width="11" style="3" customWidth="1"/>
    <col min="12298" max="12299" width="9" style="3"/>
    <col min="12300" max="12300" width="7.6640625" style="3" customWidth="1"/>
    <col min="12301" max="12303" width="9" style="3"/>
    <col min="12304" max="12304" width="12.109375" style="3" customWidth="1"/>
    <col min="12305" max="12305" width="6.77734375" style="3" customWidth="1"/>
    <col min="12306" max="12306" width="7" style="3" customWidth="1"/>
    <col min="12307" max="12544" width="9" style="3"/>
    <col min="12545" max="12545" width="1.33203125" style="3" customWidth="1"/>
    <col min="12546" max="12546" width="5.88671875" style="3" customWidth="1"/>
    <col min="12547" max="12547" width="9.44140625" style="3" customWidth="1"/>
    <col min="12548" max="12548" width="6.77734375" style="3" customWidth="1"/>
    <col min="12549" max="12549" width="11.21875" style="3" customWidth="1"/>
    <col min="12550" max="12550" width="3.44140625" style="3" customWidth="1"/>
    <col min="12551" max="12551" width="10.44140625" style="3" customWidth="1"/>
    <col min="12552" max="12552" width="11.109375" style="3" customWidth="1"/>
    <col min="12553" max="12553" width="11" style="3" customWidth="1"/>
    <col min="12554" max="12555" width="9" style="3"/>
    <col min="12556" max="12556" width="7.6640625" style="3" customWidth="1"/>
    <col min="12557" max="12559" width="9" style="3"/>
    <col min="12560" max="12560" width="12.109375" style="3" customWidth="1"/>
    <col min="12561" max="12561" width="6.77734375" style="3" customWidth="1"/>
    <col min="12562" max="12562" width="7" style="3" customWidth="1"/>
    <col min="12563" max="12800" width="9" style="3"/>
    <col min="12801" max="12801" width="1.33203125" style="3" customWidth="1"/>
    <col min="12802" max="12802" width="5.88671875" style="3" customWidth="1"/>
    <col min="12803" max="12803" width="9.44140625" style="3" customWidth="1"/>
    <col min="12804" max="12804" width="6.77734375" style="3" customWidth="1"/>
    <col min="12805" max="12805" width="11.21875" style="3" customWidth="1"/>
    <col min="12806" max="12806" width="3.44140625" style="3" customWidth="1"/>
    <col min="12807" max="12807" width="10.44140625" style="3" customWidth="1"/>
    <col min="12808" max="12808" width="11.109375" style="3" customWidth="1"/>
    <col min="12809" max="12809" width="11" style="3" customWidth="1"/>
    <col min="12810" max="12811" width="9" style="3"/>
    <col min="12812" max="12812" width="7.6640625" style="3" customWidth="1"/>
    <col min="12813" max="12815" width="9" style="3"/>
    <col min="12816" max="12816" width="12.109375" style="3" customWidth="1"/>
    <col min="12817" max="12817" width="6.77734375" style="3" customWidth="1"/>
    <col min="12818" max="12818" width="7" style="3" customWidth="1"/>
    <col min="12819" max="13056" width="9" style="3"/>
    <col min="13057" max="13057" width="1.33203125" style="3" customWidth="1"/>
    <col min="13058" max="13058" width="5.88671875" style="3" customWidth="1"/>
    <col min="13059" max="13059" width="9.44140625" style="3" customWidth="1"/>
    <col min="13060" max="13060" width="6.77734375" style="3" customWidth="1"/>
    <col min="13061" max="13061" width="11.21875" style="3" customWidth="1"/>
    <col min="13062" max="13062" width="3.44140625" style="3" customWidth="1"/>
    <col min="13063" max="13063" width="10.44140625" style="3" customWidth="1"/>
    <col min="13064" max="13064" width="11.109375" style="3" customWidth="1"/>
    <col min="13065" max="13065" width="11" style="3" customWidth="1"/>
    <col min="13066" max="13067" width="9" style="3"/>
    <col min="13068" max="13068" width="7.6640625" style="3" customWidth="1"/>
    <col min="13069" max="13071" width="9" style="3"/>
    <col min="13072" max="13072" width="12.109375" style="3" customWidth="1"/>
    <col min="13073" max="13073" width="6.77734375" style="3" customWidth="1"/>
    <col min="13074" max="13074" width="7" style="3" customWidth="1"/>
    <col min="13075" max="13312" width="9" style="3"/>
    <col min="13313" max="13313" width="1.33203125" style="3" customWidth="1"/>
    <col min="13314" max="13314" width="5.88671875" style="3" customWidth="1"/>
    <col min="13315" max="13315" width="9.44140625" style="3" customWidth="1"/>
    <col min="13316" max="13316" width="6.77734375" style="3" customWidth="1"/>
    <col min="13317" max="13317" width="11.21875" style="3" customWidth="1"/>
    <col min="13318" max="13318" width="3.44140625" style="3" customWidth="1"/>
    <col min="13319" max="13319" width="10.44140625" style="3" customWidth="1"/>
    <col min="13320" max="13320" width="11.109375" style="3" customWidth="1"/>
    <col min="13321" max="13321" width="11" style="3" customWidth="1"/>
    <col min="13322" max="13323" width="9" style="3"/>
    <col min="13324" max="13324" width="7.6640625" style="3" customWidth="1"/>
    <col min="13325" max="13327" width="9" style="3"/>
    <col min="13328" max="13328" width="12.109375" style="3" customWidth="1"/>
    <col min="13329" max="13329" width="6.77734375" style="3" customWidth="1"/>
    <col min="13330" max="13330" width="7" style="3" customWidth="1"/>
    <col min="13331" max="13568" width="9" style="3"/>
    <col min="13569" max="13569" width="1.33203125" style="3" customWidth="1"/>
    <col min="13570" max="13570" width="5.88671875" style="3" customWidth="1"/>
    <col min="13571" max="13571" width="9.44140625" style="3" customWidth="1"/>
    <col min="13572" max="13572" width="6.77734375" style="3" customWidth="1"/>
    <col min="13573" max="13573" width="11.21875" style="3" customWidth="1"/>
    <col min="13574" max="13574" width="3.44140625" style="3" customWidth="1"/>
    <col min="13575" max="13575" width="10.44140625" style="3" customWidth="1"/>
    <col min="13576" max="13576" width="11.109375" style="3" customWidth="1"/>
    <col min="13577" max="13577" width="11" style="3" customWidth="1"/>
    <col min="13578" max="13579" width="9" style="3"/>
    <col min="13580" max="13580" width="7.6640625" style="3" customWidth="1"/>
    <col min="13581" max="13583" width="9" style="3"/>
    <col min="13584" max="13584" width="12.109375" style="3" customWidth="1"/>
    <col min="13585" max="13585" width="6.77734375" style="3" customWidth="1"/>
    <col min="13586" max="13586" width="7" style="3" customWidth="1"/>
    <col min="13587" max="13824" width="9" style="3"/>
    <col min="13825" max="13825" width="1.33203125" style="3" customWidth="1"/>
    <col min="13826" max="13826" width="5.88671875" style="3" customWidth="1"/>
    <col min="13827" max="13827" width="9.44140625" style="3" customWidth="1"/>
    <col min="13828" max="13828" width="6.77734375" style="3" customWidth="1"/>
    <col min="13829" max="13829" width="11.21875" style="3" customWidth="1"/>
    <col min="13830" max="13830" width="3.44140625" style="3" customWidth="1"/>
    <col min="13831" max="13831" width="10.44140625" style="3" customWidth="1"/>
    <col min="13832" max="13832" width="11.109375" style="3" customWidth="1"/>
    <col min="13833" max="13833" width="11" style="3" customWidth="1"/>
    <col min="13834" max="13835" width="9" style="3"/>
    <col min="13836" max="13836" width="7.6640625" style="3" customWidth="1"/>
    <col min="13837" max="13839" width="9" style="3"/>
    <col min="13840" max="13840" width="12.109375" style="3" customWidth="1"/>
    <col min="13841" max="13841" width="6.77734375" style="3" customWidth="1"/>
    <col min="13842" max="13842" width="7" style="3" customWidth="1"/>
    <col min="13843" max="14080" width="9" style="3"/>
    <col min="14081" max="14081" width="1.33203125" style="3" customWidth="1"/>
    <col min="14082" max="14082" width="5.88671875" style="3" customWidth="1"/>
    <col min="14083" max="14083" width="9.44140625" style="3" customWidth="1"/>
    <col min="14084" max="14084" width="6.77734375" style="3" customWidth="1"/>
    <col min="14085" max="14085" width="11.21875" style="3" customWidth="1"/>
    <col min="14086" max="14086" width="3.44140625" style="3" customWidth="1"/>
    <col min="14087" max="14087" width="10.44140625" style="3" customWidth="1"/>
    <col min="14088" max="14088" width="11.109375" style="3" customWidth="1"/>
    <col min="14089" max="14089" width="11" style="3" customWidth="1"/>
    <col min="14090" max="14091" width="9" style="3"/>
    <col min="14092" max="14092" width="7.6640625" style="3" customWidth="1"/>
    <col min="14093" max="14095" width="9" style="3"/>
    <col min="14096" max="14096" width="12.109375" style="3" customWidth="1"/>
    <col min="14097" max="14097" width="6.77734375" style="3" customWidth="1"/>
    <col min="14098" max="14098" width="7" style="3" customWidth="1"/>
    <col min="14099" max="14336" width="9" style="3"/>
    <col min="14337" max="14337" width="1.33203125" style="3" customWidth="1"/>
    <col min="14338" max="14338" width="5.88671875" style="3" customWidth="1"/>
    <col min="14339" max="14339" width="9.44140625" style="3" customWidth="1"/>
    <col min="14340" max="14340" width="6.77734375" style="3" customWidth="1"/>
    <col min="14341" max="14341" width="11.21875" style="3" customWidth="1"/>
    <col min="14342" max="14342" width="3.44140625" style="3" customWidth="1"/>
    <col min="14343" max="14343" width="10.44140625" style="3" customWidth="1"/>
    <col min="14344" max="14344" width="11.109375" style="3" customWidth="1"/>
    <col min="14345" max="14345" width="11" style="3" customWidth="1"/>
    <col min="14346" max="14347" width="9" style="3"/>
    <col min="14348" max="14348" width="7.6640625" style="3" customWidth="1"/>
    <col min="14349" max="14351" width="9" style="3"/>
    <col min="14352" max="14352" width="12.109375" style="3" customWidth="1"/>
    <col min="14353" max="14353" width="6.77734375" style="3" customWidth="1"/>
    <col min="14354" max="14354" width="7" style="3" customWidth="1"/>
    <col min="14355" max="14592" width="9" style="3"/>
    <col min="14593" max="14593" width="1.33203125" style="3" customWidth="1"/>
    <col min="14594" max="14594" width="5.88671875" style="3" customWidth="1"/>
    <col min="14595" max="14595" width="9.44140625" style="3" customWidth="1"/>
    <col min="14596" max="14596" width="6.77734375" style="3" customWidth="1"/>
    <col min="14597" max="14597" width="11.21875" style="3" customWidth="1"/>
    <col min="14598" max="14598" width="3.44140625" style="3" customWidth="1"/>
    <col min="14599" max="14599" width="10.44140625" style="3" customWidth="1"/>
    <col min="14600" max="14600" width="11.109375" style="3" customWidth="1"/>
    <col min="14601" max="14601" width="11" style="3" customWidth="1"/>
    <col min="14602" max="14603" width="9" style="3"/>
    <col min="14604" max="14604" width="7.6640625" style="3" customWidth="1"/>
    <col min="14605" max="14607" width="9" style="3"/>
    <col min="14608" max="14608" width="12.109375" style="3" customWidth="1"/>
    <col min="14609" max="14609" width="6.77734375" style="3" customWidth="1"/>
    <col min="14610" max="14610" width="7" style="3" customWidth="1"/>
    <col min="14611" max="14848" width="9" style="3"/>
    <col min="14849" max="14849" width="1.33203125" style="3" customWidth="1"/>
    <col min="14850" max="14850" width="5.88671875" style="3" customWidth="1"/>
    <col min="14851" max="14851" width="9.44140625" style="3" customWidth="1"/>
    <col min="14852" max="14852" width="6.77734375" style="3" customWidth="1"/>
    <col min="14853" max="14853" width="11.21875" style="3" customWidth="1"/>
    <col min="14854" max="14854" width="3.44140625" style="3" customWidth="1"/>
    <col min="14855" max="14855" width="10.44140625" style="3" customWidth="1"/>
    <col min="14856" max="14856" width="11.109375" style="3" customWidth="1"/>
    <col min="14857" max="14857" width="11" style="3" customWidth="1"/>
    <col min="14858" max="14859" width="9" style="3"/>
    <col min="14860" max="14860" width="7.6640625" style="3" customWidth="1"/>
    <col min="14861" max="14863" width="9" style="3"/>
    <col min="14864" max="14864" width="12.109375" style="3" customWidth="1"/>
    <col min="14865" max="14865" width="6.77734375" style="3" customWidth="1"/>
    <col min="14866" max="14866" width="7" style="3" customWidth="1"/>
    <col min="14867" max="15104" width="9" style="3"/>
    <col min="15105" max="15105" width="1.33203125" style="3" customWidth="1"/>
    <col min="15106" max="15106" width="5.88671875" style="3" customWidth="1"/>
    <col min="15107" max="15107" width="9.44140625" style="3" customWidth="1"/>
    <col min="15108" max="15108" width="6.77734375" style="3" customWidth="1"/>
    <col min="15109" max="15109" width="11.21875" style="3" customWidth="1"/>
    <col min="15110" max="15110" width="3.44140625" style="3" customWidth="1"/>
    <col min="15111" max="15111" width="10.44140625" style="3" customWidth="1"/>
    <col min="15112" max="15112" width="11.109375" style="3" customWidth="1"/>
    <col min="15113" max="15113" width="11" style="3" customWidth="1"/>
    <col min="15114" max="15115" width="9" style="3"/>
    <col min="15116" max="15116" width="7.6640625" style="3" customWidth="1"/>
    <col min="15117" max="15119" width="9" style="3"/>
    <col min="15120" max="15120" width="12.109375" style="3" customWidth="1"/>
    <col min="15121" max="15121" width="6.77734375" style="3" customWidth="1"/>
    <col min="15122" max="15122" width="7" style="3" customWidth="1"/>
    <col min="15123" max="15360" width="9" style="3"/>
    <col min="15361" max="15361" width="1.33203125" style="3" customWidth="1"/>
    <col min="15362" max="15362" width="5.88671875" style="3" customWidth="1"/>
    <col min="15363" max="15363" width="9.44140625" style="3" customWidth="1"/>
    <col min="15364" max="15364" width="6.77734375" style="3" customWidth="1"/>
    <col min="15365" max="15365" width="11.21875" style="3" customWidth="1"/>
    <col min="15366" max="15366" width="3.44140625" style="3" customWidth="1"/>
    <col min="15367" max="15367" width="10.44140625" style="3" customWidth="1"/>
    <col min="15368" max="15368" width="11.109375" style="3" customWidth="1"/>
    <col min="15369" max="15369" width="11" style="3" customWidth="1"/>
    <col min="15370" max="15371" width="9" style="3"/>
    <col min="15372" max="15372" width="7.6640625" style="3" customWidth="1"/>
    <col min="15373" max="15375" width="9" style="3"/>
    <col min="15376" max="15376" width="12.109375" style="3" customWidth="1"/>
    <col min="15377" max="15377" width="6.77734375" style="3" customWidth="1"/>
    <col min="15378" max="15378" width="7" style="3" customWidth="1"/>
    <col min="15379" max="15616" width="9" style="3"/>
    <col min="15617" max="15617" width="1.33203125" style="3" customWidth="1"/>
    <col min="15618" max="15618" width="5.88671875" style="3" customWidth="1"/>
    <col min="15619" max="15619" width="9.44140625" style="3" customWidth="1"/>
    <col min="15620" max="15620" width="6.77734375" style="3" customWidth="1"/>
    <col min="15621" max="15621" width="11.21875" style="3" customWidth="1"/>
    <col min="15622" max="15622" width="3.44140625" style="3" customWidth="1"/>
    <col min="15623" max="15623" width="10.44140625" style="3" customWidth="1"/>
    <col min="15624" max="15624" width="11.109375" style="3" customWidth="1"/>
    <col min="15625" max="15625" width="11" style="3" customWidth="1"/>
    <col min="15626" max="15627" width="9" style="3"/>
    <col min="15628" max="15628" width="7.6640625" style="3" customWidth="1"/>
    <col min="15629" max="15631" width="9" style="3"/>
    <col min="15632" max="15632" width="12.109375" style="3" customWidth="1"/>
    <col min="15633" max="15633" width="6.77734375" style="3" customWidth="1"/>
    <col min="15634" max="15634" width="7" style="3" customWidth="1"/>
    <col min="15635" max="15872" width="9" style="3"/>
    <col min="15873" max="15873" width="1.33203125" style="3" customWidth="1"/>
    <col min="15874" max="15874" width="5.88671875" style="3" customWidth="1"/>
    <col min="15875" max="15875" width="9.44140625" style="3" customWidth="1"/>
    <col min="15876" max="15876" width="6.77734375" style="3" customWidth="1"/>
    <col min="15877" max="15877" width="11.21875" style="3" customWidth="1"/>
    <col min="15878" max="15878" width="3.44140625" style="3" customWidth="1"/>
    <col min="15879" max="15879" width="10.44140625" style="3" customWidth="1"/>
    <col min="15880" max="15880" width="11.109375" style="3" customWidth="1"/>
    <col min="15881" max="15881" width="11" style="3" customWidth="1"/>
    <col min="15882" max="15883" width="9" style="3"/>
    <col min="15884" max="15884" width="7.6640625" style="3" customWidth="1"/>
    <col min="15885" max="15887" width="9" style="3"/>
    <col min="15888" max="15888" width="12.109375" style="3" customWidth="1"/>
    <col min="15889" max="15889" width="6.77734375" style="3" customWidth="1"/>
    <col min="15890" max="15890" width="7" style="3" customWidth="1"/>
    <col min="15891" max="16128" width="9" style="3"/>
    <col min="16129" max="16129" width="1.33203125" style="3" customWidth="1"/>
    <col min="16130" max="16130" width="5.88671875" style="3" customWidth="1"/>
    <col min="16131" max="16131" width="9.44140625" style="3" customWidth="1"/>
    <col min="16132" max="16132" width="6.77734375" style="3" customWidth="1"/>
    <col min="16133" max="16133" width="11.21875" style="3" customWidth="1"/>
    <col min="16134" max="16134" width="3.44140625" style="3" customWidth="1"/>
    <col min="16135" max="16135" width="10.44140625" style="3" customWidth="1"/>
    <col min="16136" max="16136" width="11.109375" style="3" customWidth="1"/>
    <col min="16137" max="16137" width="11" style="3" customWidth="1"/>
    <col min="16138" max="16139" width="9" style="3"/>
    <col min="16140" max="16140" width="7.6640625" style="3" customWidth="1"/>
    <col min="16141" max="16143" width="9" style="3"/>
    <col min="16144" max="16144" width="12.109375" style="3" customWidth="1"/>
    <col min="16145" max="16145" width="6.77734375" style="3" customWidth="1"/>
    <col min="16146" max="16146" width="7" style="3" customWidth="1"/>
    <col min="16147" max="16384" width="9" style="3"/>
  </cols>
  <sheetData>
    <row r="1" spans="2:18" s="2" customFormat="1" ht="20.25" customHeight="1" thickBot="1">
      <c r="B1" s="123" t="s">
        <v>593</v>
      </c>
      <c r="C1" s="90"/>
      <c r="E1" s="124"/>
      <c r="F1" s="124" t="s">
        <v>2496</v>
      </c>
      <c r="H1" s="124"/>
      <c r="I1" s="526" t="s">
        <v>2183</v>
      </c>
      <c r="J1" s="928" t="str">
        <f>'02入力票（その２）'!I166</f>
        <v/>
      </c>
      <c r="K1" s="929"/>
      <c r="L1" s="124"/>
      <c r="M1" s="124"/>
      <c r="N1" s="124"/>
      <c r="O1" s="124"/>
      <c r="P1" s="124"/>
      <c r="Q1" s="125"/>
      <c r="R1" s="126" t="str">
        <f>G93</f>
        <v/>
      </c>
    </row>
    <row r="2" spans="2:18" s="2" customFormat="1" ht="27.75" customHeight="1" thickBot="1">
      <c r="B2" s="672" t="s">
        <v>594</v>
      </c>
      <c r="C2" s="634"/>
      <c r="D2" s="673"/>
      <c r="E2" s="674"/>
      <c r="F2" s="674"/>
      <c r="G2" s="674"/>
      <c r="H2" s="674"/>
      <c r="I2" s="633" t="s">
        <v>595</v>
      </c>
      <c r="J2" s="634"/>
      <c r="K2" s="634"/>
      <c r="L2" s="635"/>
      <c r="M2" s="636"/>
      <c r="N2" s="636"/>
      <c r="O2" s="637"/>
      <c r="P2" s="638" t="s">
        <v>596</v>
      </c>
      <c r="Q2" s="639"/>
      <c r="R2" s="640"/>
    </row>
    <row r="3" spans="2:18" s="2" customFormat="1" ht="40.5" customHeight="1">
      <c r="B3" s="641" t="s">
        <v>597</v>
      </c>
      <c r="C3" s="642"/>
      <c r="D3" s="645">
        <v>14001</v>
      </c>
      <c r="E3" s="645"/>
      <c r="F3" s="645">
        <v>14002</v>
      </c>
      <c r="G3" s="645"/>
      <c r="H3" s="127">
        <v>9000</v>
      </c>
      <c r="I3" s="127">
        <v>9001</v>
      </c>
      <c r="J3" s="127">
        <v>9002</v>
      </c>
      <c r="K3" s="127">
        <v>9003</v>
      </c>
      <c r="L3" s="128">
        <v>9004</v>
      </c>
      <c r="M3" s="129"/>
      <c r="N3" s="130"/>
      <c r="O3" s="131"/>
      <c r="P3" s="646"/>
      <c r="Q3" s="647"/>
      <c r="R3" s="648"/>
    </row>
    <row r="4" spans="2:18" ht="14.25" customHeight="1" thickBot="1">
      <c r="B4" s="643"/>
      <c r="C4" s="644"/>
      <c r="D4" s="652" t="str">
        <f>'02入力票（その２）'!I58</f>
        <v>　</v>
      </c>
      <c r="E4" s="652"/>
      <c r="F4" s="653" t="str">
        <f>'02入力票（その２）'!I59</f>
        <v>　</v>
      </c>
      <c r="G4" s="653"/>
      <c r="H4" s="132" t="str">
        <f>'02入力票（その２）'!I60</f>
        <v>　</v>
      </c>
      <c r="I4" s="132" t="str">
        <f>'02入力票（その２）'!I61</f>
        <v>　</v>
      </c>
      <c r="J4" s="132" t="str">
        <f>'02入力票（その２）'!I62</f>
        <v>　</v>
      </c>
      <c r="K4" s="132" t="str">
        <f>'02入力票（その２）'!I63</f>
        <v>　</v>
      </c>
      <c r="L4" s="133" t="str">
        <f>'02入力票（その２）'!I64</f>
        <v>　</v>
      </c>
      <c r="M4" s="134"/>
      <c r="N4" s="135"/>
      <c r="O4" s="136"/>
      <c r="P4" s="646"/>
      <c r="Q4" s="647"/>
      <c r="R4" s="648"/>
    </row>
    <row r="5" spans="2:18" ht="13.5" customHeight="1">
      <c r="B5" s="654" t="s">
        <v>164</v>
      </c>
      <c r="C5" s="655"/>
      <c r="D5" s="660" t="s">
        <v>598</v>
      </c>
      <c r="E5" s="661"/>
      <c r="F5" s="661"/>
      <c r="G5" s="137" t="s">
        <v>167</v>
      </c>
      <c r="H5" s="138" t="s">
        <v>171</v>
      </c>
      <c r="I5" s="139" t="s">
        <v>174</v>
      </c>
      <c r="J5" s="138" t="s">
        <v>177</v>
      </c>
      <c r="K5" s="138" t="s">
        <v>180</v>
      </c>
      <c r="L5" s="444" t="s">
        <v>568</v>
      </c>
      <c r="M5" s="127" t="s">
        <v>2189</v>
      </c>
      <c r="N5" s="127" t="s">
        <v>2188</v>
      </c>
      <c r="O5" s="140" t="s">
        <v>192</v>
      </c>
      <c r="P5" s="646"/>
      <c r="Q5" s="647"/>
      <c r="R5" s="648"/>
    </row>
    <row r="6" spans="2:18" ht="13.5" customHeight="1">
      <c r="B6" s="656"/>
      <c r="C6" s="657"/>
      <c r="D6" s="662" t="s">
        <v>2497</v>
      </c>
      <c r="E6" s="663"/>
      <c r="F6" s="663"/>
      <c r="G6" s="440" t="str">
        <f>'02入力票（その２）'!I65</f>
        <v>　</v>
      </c>
      <c r="H6" s="440" t="str">
        <f>'02入力票（その２）'!$I67</f>
        <v>　</v>
      </c>
      <c r="I6" s="440" t="str">
        <f>'02入力票（その２）'!$I69</f>
        <v>　</v>
      </c>
      <c r="J6" s="440" t="str">
        <f>'02入力票（その２）'!$I71</f>
        <v>　</v>
      </c>
      <c r="K6" s="440" t="str">
        <f>'02入力票（その２）'!$I73</f>
        <v>　</v>
      </c>
      <c r="L6" s="440" t="str">
        <f>'02入力票（その２）'!$I75</f>
        <v>　</v>
      </c>
      <c r="M6" s="440" t="str">
        <f>'02入力票（その２）'!$I77</f>
        <v>　</v>
      </c>
      <c r="N6" s="440" t="str">
        <f>'02入力票（その２）'!$I79</f>
        <v>　</v>
      </c>
      <c r="O6" s="441" t="str">
        <f>'02入力票（その２）'!$I81</f>
        <v>　</v>
      </c>
      <c r="P6" s="646"/>
      <c r="Q6" s="647"/>
      <c r="R6" s="648"/>
    </row>
    <row r="7" spans="2:18" ht="13.8" thickBot="1">
      <c r="B7" s="658"/>
      <c r="C7" s="659"/>
      <c r="D7" s="664" t="s">
        <v>169</v>
      </c>
      <c r="E7" s="665"/>
      <c r="F7" s="665"/>
      <c r="G7" s="442" t="str">
        <f>'02入力票（その２）'!I66</f>
        <v>－</v>
      </c>
      <c r="H7" s="442" t="str">
        <f>'02入力票（その２）'!$I68</f>
        <v>－</v>
      </c>
      <c r="I7" s="442" t="str">
        <f>'02入力票（その２）'!$I70</f>
        <v>－</v>
      </c>
      <c r="J7" s="442" t="str">
        <f>'02入力票（その２）'!$I72</f>
        <v>－</v>
      </c>
      <c r="K7" s="442" t="str">
        <f>'02入力票（その２）'!$I74</f>
        <v>－</v>
      </c>
      <c r="L7" s="442" t="str">
        <f>'02入力票（その２）'!$I76</f>
        <v>－</v>
      </c>
      <c r="M7" s="442" t="str">
        <f>'02入力票（その２）'!$I78</f>
        <v>－</v>
      </c>
      <c r="N7" s="442" t="str">
        <f>'02入力票（その２）'!$I80</f>
        <v>－</v>
      </c>
      <c r="O7" s="443" t="str">
        <f>'02入力票（その２）'!$I82</f>
        <v>－</v>
      </c>
      <c r="P7" s="646"/>
      <c r="Q7" s="647"/>
      <c r="R7" s="648"/>
    </row>
    <row r="8" spans="2:18">
      <c r="B8" s="666" t="s">
        <v>600</v>
      </c>
      <c r="C8" s="667"/>
      <c r="D8" s="670" t="s">
        <v>601</v>
      </c>
      <c r="E8" s="670"/>
      <c r="F8" s="670"/>
      <c r="G8" s="670" t="str">
        <f>'02入力票（その２）'!I83</f>
        <v>　</v>
      </c>
      <c r="H8" s="670" t="s">
        <v>198</v>
      </c>
      <c r="I8" s="670"/>
      <c r="J8" s="670"/>
      <c r="K8" s="670" t="str">
        <f>'02入力票（その２）'!I84</f>
        <v>　</v>
      </c>
      <c r="L8" s="675"/>
      <c r="M8" s="141"/>
      <c r="N8" s="90"/>
      <c r="O8" s="142"/>
      <c r="P8" s="646"/>
      <c r="Q8" s="647"/>
      <c r="R8" s="648"/>
    </row>
    <row r="9" spans="2:18" ht="13.8" thickBot="1">
      <c r="B9" s="668"/>
      <c r="C9" s="669"/>
      <c r="D9" s="671"/>
      <c r="E9" s="671"/>
      <c r="F9" s="671"/>
      <c r="G9" s="671"/>
      <c r="H9" s="671"/>
      <c r="I9" s="671"/>
      <c r="J9" s="671"/>
      <c r="K9" s="671"/>
      <c r="L9" s="676"/>
      <c r="M9" s="134"/>
      <c r="N9" s="135"/>
      <c r="O9" s="143"/>
      <c r="P9" s="646"/>
      <c r="Q9" s="647"/>
      <c r="R9" s="648"/>
    </row>
    <row r="10" spans="2:18">
      <c r="B10" s="677" t="s">
        <v>602</v>
      </c>
      <c r="C10" s="678"/>
      <c r="D10" s="645" t="s">
        <v>603</v>
      </c>
      <c r="E10" s="645"/>
      <c r="F10" s="683" t="s">
        <v>2434</v>
      </c>
      <c r="G10" s="683"/>
      <c r="H10" s="645" t="s">
        <v>604</v>
      </c>
      <c r="I10" s="645"/>
      <c r="J10" s="645" t="s">
        <v>605</v>
      </c>
      <c r="K10" s="645"/>
      <c r="L10" s="127" t="s">
        <v>606</v>
      </c>
      <c r="M10" s="695" t="s">
        <v>607</v>
      </c>
      <c r="N10" s="696"/>
      <c r="O10" s="696"/>
      <c r="P10" s="646"/>
      <c r="Q10" s="647"/>
      <c r="R10" s="648"/>
    </row>
    <row r="11" spans="2:18">
      <c r="B11" s="679"/>
      <c r="C11" s="680"/>
      <c r="D11" s="684">
        <v>1</v>
      </c>
      <c r="E11" s="684"/>
      <c r="F11" s="697" t="str">
        <f>'02入力票（その２）'!I86</f>
        <v>　</v>
      </c>
      <c r="G11" s="697"/>
      <c r="H11" s="684" t="str">
        <f>'02入力票（その２）'!I98</f>
        <v>　</v>
      </c>
      <c r="I11" s="684"/>
      <c r="J11" s="684" t="str">
        <f>'02入力票（その２）'!I87</f>
        <v>　</v>
      </c>
      <c r="K11" s="684"/>
      <c r="L11" s="144" t="str">
        <f>'02入力票（その２）'!I88</f>
        <v/>
      </c>
      <c r="M11" s="698" t="str">
        <f>'02入力票（その２）'!I89</f>
        <v/>
      </c>
      <c r="N11" s="699"/>
      <c r="O11" s="700"/>
      <c r="P11" s="646"/>
      <c r="Q11" s="647"/>
      <c r="R11" s="648"/>
    </row>
    <row r="12" spans="2:18">
      <c r="B12" s="679"/>
      <c r="C12" s="680"/>
      <c r="D12" s="684">
        <v>2</v>
      </c>
      <c r="E12" s="684"/>
      <c r="F12" s="685" t="str">
        <f>'02入力票（その２）'!I90</f>
        <v>　</v>
      </c>
      <c r="G12" s="686"/>
      <c r="H12" s="684" t="str">
        <f>'02入力票（その２）'!I98</f>
        <v>　</v>
      </c>
      <c r="I12" s="684"/>
      <c r="J12" s="684" t="str">
        <f>'02入力票（その２）'!I91</f>
        <v>　</v>
      </c>
      <c r="K12" s="684"/>
      <c r="L12" s="144" t="str">
        <f>'02入力票（その２）'!I92</f>
        <v/>
      </c>
      <c r="M12" s="687" t="str">
        <f>'02入力票（その２）'!I93</f>
        <v/>
      </c>
      <c r="N12" s="688"/>
      <c r="O12" s="689"/>
      <c r="P12" s="646"/>
      <c r="Q12" s="647"/>
      <c r="R12" s="648"/>
    </row>
    <row r="13" spans="2:18" ht="13.8" thickBot="1">
      <c r="B13" s="681"/>
      <c r="C13" s="682"/>
      <c r="D13" s="690">
        <v>3</v>
      </c>
      <c r="E13" s="690"/>
      <c r="F13" s="691" t="str">
        <f>'02入力票（その２）'!I94</f>
        <v>　</v>
      </c>
      <c r="G13" s="691"/>
      <c r="H13" s="690" t="str">
        <f>'02入力票（その２）'!I98</f>
        <v>　</v>
      </c>
      <c r="I13" s="690"/>
      <c r="J13" s="690" t="str">
        <f>'02入力票（その２）'!I95</f>
        <v>　</v>
      </c>
      <c r="K13" s="690"/>
      <c r="L13" s="145" t="str">
        <f>'02入力票（その２）'!I96</f>
        <v/>
      </c>
      <c r="M13" s="692" t="str">
        <f>'02入力票（その２）'!I97</f>
        <v/>
      </c>
      <c r="N13" s="693"/>
      <c r="O13" s="694"/>
      <c r="P13" s="649"/>
      <c r="Q13" s="650"/>
      <c r="R13" s="651"/>
    </row>
    <row r="14" spans="2:18" ht="13.8" thickBot="1">
      <c r="B14" s="90"/>
      <c r="C14" s="90"/>
      <c r="D14" s="90"/>
      <c r="E14" s="90"/>
      <c r="F14" s="90"/>
      <c r="G14" s="90"/>
      <c r="H14" s="90"/>
      <c r="I14" s="90"/>
      <c r="J14" s="90"/>
      <c r="K14" s="90"/>
      <c r="L14" s="90"/>
      <c r="M14" s="90"/>
      <c r="N14" s="90"/>
      <c r="O14" s="90"/>
      <c r="P14" s="90"/>
      <c r="Q14" s="90"/>
      <c r="R14" s="90"/>
    </row>
    <row r="15" spans="2:18" ht="27.75" customHeight="1">
      <c r="B15" s="146"/>
      <c r="C15" s="147"/>
      <c r="D15" s="147"/>
      <c r="E15" s="147"/>
      <c r="F15" s="147" t="s">
        <v>789</v>
      </c>
      <c r="G15" s="147"/>
      <c r="H15" s="147"/>
      <c r="I15" s="147"/>
      <c r="J15" s="148"/>
      <c r="K15" s="149"/>
      <c r="L15" s="150"/>
      <c r="M15" s="150"/>
      <c r="N15" s="150" t="s">
        <v>790</v>
      </c>
      <c r="O15" s="150"/>
      <c r="P15" s="701" t="s">
        <v>608</v>
      </c>
      <c r="Q15" s="702"/>
      <c r="R15" s="703"/>
    </row>
    <row r="16" spans="2:18">
      <c r="B16" s="704" t="s">
        <v>791</v>
      </c>
      <c r="C16" s="705"/>
      <c r="D16" s="706" t="str">
        <f>'02入力票（その２）'!I22</f>
        <v/>
      </c>
      <c r="E16" s="706"/>
      <c r="F16" s="706"/>
      <c r="G16" s="706"/>
      <c r="H16" s="706"/>
      <c r="I16" s="706"/>
      <c r="J16" s="707"/>
      <c r="K16" s="708" t="s">
        <v>791</v>
      </c>
      <c r="L16" s="705"/>
      <c r="M16" s="709" t="str">
        <f>'02入力票（その２）'!I42</f>
        <v/>
      </c>
      <c r="N16" s="709"/>
      <c r="O16" s="709"/>
      <c r="P16" s="709"/>
      <c r="Q16" s="709"/>
      <c r="R16" s="710"/>
    </row>
    <row r="17" spans="2:18">
      <c r="B17" s="711" t="s">
        <v>609</v>
      </c>
      <c r="C17" s="712"/>
      <c r="D17" s="713" t="str">
        <f>'02入力票（その２）'!I21</f>
        <v/>
      </c>
      <c r="E17" s="714"/>
      <c r="F17" s="714"/>
      <c r="G17" s="714"/>
      <c r="H17" s="714"/>
      <c r="I17" s="714"/>
      <c r="J17" s="715"/>
      <c r="K17" s="719" t="s">
        <v>609</v>
      </c>
      <c r="L17" s="712"/>
      <c r="M17" s="721" t="str">
        <f>'02入力票（その２）'!I41</f>
        <v/>
      </c>
      <c r="N17" s="721"/>
      <c r="O17" s="721"/>
      <c r="P17" s="721"/>
      <c r="Q17" s="721"/>
      <c r="R17" s="722"/>
    </row>
    <row r="18" spans="2:18">
      <c r="B18" s="679"/>
      <c r="C18" s="680"/>
      <c r="D18" s="716"/>
      <c r="E18" s="717"/>
      <c r="F18" s="717"/>
      <c r="G18" s="717"/>
      <c r="H18" s="717"/>
      <c r="I18" s="717"/>
      <c r="J18" s="718"/>
      <c r="K18" s="720"/>
      <c r="L18" s="680"/>
      <c r="M18" s="723"/>
      <c r="N18" s="723"/>
      <c r="O18" s="723"/>
      <c r="P18" s="723"/>
      <c r="Q18" s="723"/>
      <c r="R18" s="724"/>
    </row>
    <row r="19" spans="2:18">
      <c r="B19" s="679" t="s">
        <v>610</v>
      </c>
      <c r="C19" s="680"/>
      <c r="D19" s="725" t="s">
        <v>611</v>
      </c>
      <c r="E19" s="726"/>
      <c r="F19" s="623" t="str">
        <f>'02入力票（その２）'!I23</f>
        <v/>
      </c>
      <c r="G19" s="623"/>
      <c r="H19" s="151" t="s">
        <v>791</v>
      </c>
      <c r="I19" s="738" t="str">
        <f>'02入力票（その２）'!I25</f>
        <v/>
      </c>
      <c r="J19" s="729"/>
      <c r="K19" s="720" t="s">
        <v>610</v>
      </c>
      <c r="L19" s="680"/>
      <c r="M19" s="739" t="s">
        <v>611</v>
      </c>
      <c r="N19" s="725" t="str">
        <f>'02入力票（その２）'!I43</f>
        <v/>
      </c>
      <c r="O19" s="726"/>
      <c r="P19" s="152" t="s">
        <v>791</v>
      </c>
      <c r="Q19" s="729" t="str">
        <f>'02入力票（その２）'!I45</f>
        <v/>
      </c>
      <c r="R19" s="730"/>
    </row>
    <row r="20" spans="2:18" ht="26.25" customHeight="1">
      <c r="B20" s="679"/>
      <c r="C20" s="680"/>
      <c r="D20" s="727"/>
      <c r="E20" s="728"/>
      <c r="F20" s="623"/>
      <c r="G20" s="623"/>
      <c r="H20" s="153" t="s">
        <v>76</v>
      </c>
      <c r="I20" s="731" t="str">
        <f>'02入力票（その２）'!I24</f>
        <v/>
      </c>
      <c r="J20" s="732"/>
      <c r="K20" s="720"/>
      <c r="L20" s="680"/>
      <c r="M20" s="712"/>
      <c r="N20" s="727"/>
      <c r="O20" s="728"/>
      <c r="P20" s="154" t="s">
        <v>76</v>
      </c>
      <c r="Q20" s="733" t="str">
        <f>'02入力票（その２）'!I44</f>
        <v/>
      </c>
      <c r="R20" s="734"/>
    </row>
    <row r="21" spans="2:18">
      <c r="B21" s="679" t="s">
        <v>612</v>
      </c>
      <c r="C21" s="680"/>
      <c r="D21" s="623" t="s">
        <v>99</v>
      </c>
      <c r="E21" s="623"/>
      <c r="F21" s="735" t="str">
        <f>'02入力票（その２）'!I12</f>
        <v/>
      </c>
      <c r="G21" s="735"/>
      <c r="H21" s="725"/>
      <c r="I21" s="736"/>
      <c r="J21" s="736"/>
      <c r="K21" s="720" t="s">
        <v>612</v>
      </c>
      <c r="L21" s="680"/>
      <c r="M21" s="155" t="s">
        <v>99</v>
      </c>
      <c r="N21" s="737" t="str">
        <f>'02入力票（その２）'!I31</f>
        <v/>
      </c>
      <c r="O21" s="737"/>
      <c r="P21" s="750"/>
      <c r="Q21" s="750"/>
      <c r="R21" s="751"/>
    </row>
    <row r="22" spans="2:18" ht="15" customHeight="1">
      <c r="B22" s="679"/>
      <c r="C22" s="680"/>
      <c r="D22" s="156" t="str">
        <f>CONCATENATE('02入力票（その２）'!I14,'02入力票（その２）'!I16,'02入力票（その２）'!I18)</f>
        <v>※　選択してください。</v>
      </c>
      <c r="E22" s="89"/>
      <c r="F22" s="89"/>
      <c r="G22" s="89"/>
      <c r="H22" s="89"/>
      <c r="I22" s="89"/>
      <c r="J22" s="157"/>
      <c r="K22" s="720"/>
      <c r="L22" s="680"/>
      <c r="M22" s="156" t="str">
        <f>CONCATENATE('02入力票（その２）'!I33,'02入力票（その２）'!I35,'02入力票（その２）'!I37)</f>
        <v>※　選択してください。</v>
      </c>
      <c r="N22" s="89"/>
      <c r="O22" s="89"/>
      <c r="P22" s="89"/>
      <c r="Q22" s="89"/>
      <c r="R22" s="158"/>
    </row>
    <row r="23" spans="2:18" ht="15" customHeight="1">
      <c r="B23" s="679"/>
      <c r="C23" s="680"/>
      <c r="D23" s="159" t="str">
        <f>'02入力票（その２）'!I20</f>
        <v/>
      </c>
      <c r="E23" s="160"/>
      <c r="F23" s="160"/>
      <c r="G23" s="160"/>
      <c r="H23" s="160"/>
      <c r="I23" s="160"/>
      <c r="J23" s="161"/>
      <c r="K23" s="720"/>
      <c r="L23" s="680"/>
      <c r="M23" s="159" t="str">
        <f>'02入力票（その２）'!I39</f>
        <v/>
      </c>
      <c r="N23" s="160"/>
      <c r="O23" s="160"/>
      <c r="P23" s="160"/>
      <c r="Q23" s="160"/>
      <c r="R23" s="162"/>
    </row>
    <row r="24" spans="2:18" ht="15" customHeight="1">
      <c r="B24" s="679" t="s">
        <v>613</v>
      </c>
      <c r="C24" s="680"/>
      <c r="D24" s="740"/>
      <c r="E24" s="741"/>
      <c r="F24" s="741"/>
      <c r="G24" s="741"/>
      <c r="H24" s="741"/>
      <c r="I24" s="741"/>
      <c r="J24" s="742"/>
      <c r="K24" s="720" t="s">
        <v>613</v>
      </c>
      <c r="L24" s="680"/>
      <c r="M24" s="623"/>
      <c r="N24" s="623"/>
      <c r="O24" s="623"/>
      <c r="P24" s="623"/>
      <c r="Q24" s="623"/>
      <c r="R24" s="743"/>
    </row>
    <row r="25" spans="2:18" ht="15" customHeight="1">
      <c r="B25" s="679" t="s">
        <v>614</v>
      </c>
      <c r="C25" s="680"/>
      <c r="D25" s="740" t="str">
        <f>'02入力票（その２）'!I26</f>
        <v/>
      </c>
      <c r="E25" s="741"/>
      <c r="F25" s="741"/>
      <c r="G25" s="741"/>
      <c r="H25" s="741"/>
      <c r="I25" s="741"/>
      <c r="J25" s="742"/>
      <c r="K25" s="720" t="s">
        <v>614</v>
      </c>
      <c r="L25" s="680"/>
      <c r="M25" s="623" t="str">
        <f>'02入力票（その２）'!I46</f>
        <v/>
      </c>
      <c r="N25" s="623"/>
      <c r="O25" s="623"/>
      <c r="P25" s="623"/>
      <c r="Q25" s="623"/>
      <c r="R25" s="743"/>
    </row>
    <row r="26" spans="2:18" ht="15" customHeight="1">
      <c r="B26" s="679" t="s">
        <v>85</v>
      </c>
      <c r="C26" s="680"/>
      <c r="D26" s="740" t="str">
        <f>'02入力票（その２）'!I27</f>
        <v/>
      </c>
      <c r="E26" s="741"/>
      <c r="F26" s="741"/>
      <c r="G26" s="741"/>
      <c r="H26" s="741"/>
      <c r="I26" s="741"/>
      <c r="J26" s="742"/>
      <c r="K26" s="720" t="s">
        <v>85</v>
      </c>
      <c r="L26" s="680"/>
      <c r="M26" s="623" t="str">
        <f>'02入力票（その２）'!I47</f>
        <v/>
      </c>
      <c r="N26" s="623"/>
      <c r="O26" s="623"/>
      <c r="P26" s="623"/>
      <c r="Q26" s="623"/>
      <c r="R26" s="743"/>
    </row>
    <row r="27" spans="2:18" ht="15" customHeight="1" thickBot="1">
      <c r="B27" s="681" t="s">
        <v>792</v>
      </c>
      <c r="C27" s="682"/>
      <c r="D27" s="744" t="str">
        <f>'02入力票（その２）'!I30</f>
        <v/>
      </c>
      <c r="E27" s="745"/>
      <c r="F27" s="745"/>
      <c r="G27" s="745"/>
      <c r="H27" s="745"/>
      <c r="I27" s="745"/>
      <c r="J27" s="746"/>
      <c r="K27" s="747" t="s">
        <v>792</v>
      </c>
      <c r="L27" s="682"/>
      <c r="M27" s="748" t="str">
        <f>'02入力票（その２）'!I49</f>
        <v/>
      </c>
      <c r="N27" s="748"/>
      <c r="O27" s="748"/>
      <c r="P27" s="748"/>
      <c r="Q27" s="748"/>
      <c r="R27" s="749"/>
    </row>
    <row r="28" spans="2:18" ht="15" customHeight="1">
      <c r="B28" s="762" t="s">
        <v>231</v>
      </c>
      <c r="C28" s="678"/>
      <c r="D28" s="763" t="str">
        <f>'02入力票（その２）'!I98</f>
        <v>　</v>
      </c>
      <c r="E28" s="763"/>
      <c r="F28" s="763"/>
      <c r="G28" s="678" t="s">
        <v>615</v>
      </c>
      <c r="H28" s="678"/>
      <c r="I28" s="763" t="str">
        <f>'02入力票（その２）'!I99</f>
        <v/>
      </c>
      <c r="J28" s="758"/>
      <c r="K28" s="764" t="s">
        <v>616</v>
      </c>
      <c r="L28" s="678"/>
      <c r="M28" s="678" t="s">
        <v>617</v>
      </c>
      <c r="N28" s="678"/>
      <c r="O28" s="758" t="str">
        <f>'02入力票（その２）'!I106</f>
        <v/>
      </c>
      <c r="P28" s="759"/>
      <c r="Q28" s="759"/>
      <c r="R28" s="164" t="s">
        <v>92</v>
      </c>
    </row>
    <row r="29" spans="2:18" ht="15" customHeight="1">
      <c r="B29" s="679" t="s">
        <v>236</v>
      </c>
      <c r="C29" s="680"/>
      <c r="D29" s="760" t="str">
        <f>'02入力票（その２）'!I100</f>
        <v/>
      </c>
      <c r="E29" s="760"/>
      <c r="F29" s="760"/>
      <c r="G29" s="680" t="s">
        <v>618</v>
      </c>
      <c r="H29" s="680"/>
      <c r="I29" s="760" t="str">
        <f>'02入力票（その２）'!I101</f>
        <v/>
      </c>
      <c r="J29" s="761"/>
      <c r="K29" s="720"/>
      <c r="L29" s="680"/>
      <c r="M29" s="680" t="s">
        <v>619</v>
      </c>
      <c r="N29" s="680"/>
      <c r="O29" s="740" t="str">
        <f>'02入力票（その２）'!I107</f>
        <v/>
      </c>
      <c r="P29" s="752"/>
      <c r="Q29" s="752"/>
      <c r="R29" s="165" t="s">
        <v>92</v>
      </c>
    </row>
    <row r="30" spans="2:18" ht="15" customHeight="1">
      <c r="B30" s="679" t="s">
        <v>620</v>
      </c>
      <c r="C30" s="680"/>
      <c r="D30" s="623" t="str">
        <f>'02入力票（その２）'!I102</f>
        <v>　</v>
      </c>
      <c r="E30" s="623"/>
      <c r="F30" s="623"/>
      <c r="G30" s="680" t="s">
        <v>88</v>
      </c>
      <c r="H30" s="680"/>
      <c r="I30" s="166" t="str">
        <f>'02入力票（その２）'!I103</f>
        <v/>
      </c>
      <c r="J30" s="167" t="s">
        <v>90</v>
      </c>
      <c r="K30" s="720"/>
      <c r="L30" s="680"/>
      <c r="M30" s="765" t="s">
        <v>621</v>
      </c>
      <c r="N30" s="766"/>
      <c r="O30" s="740" t="str">
        <f>'02入力票（その２）'!I108</f>
        <v/>
      </c>
      <c r="P30" s="752"/>
      <c r="Q30" s="752"/>
      <c r="R30" s="165" t="s">
        <v>92</v>
      </c>
    </row>
    <row r="31" spans="2:18" ht="15" customHeight="1" thickBot="1">
      <c r="B31" s="753" t="s">
        <v>292</v>
      </c>
      <c r="C31" s="739"/>
      <c r="D31" s="754" t="str">
        <f>'02入力票（その２）'!I104</f>
        <v/>
      </c>
      <c r="E31" s="755"/>
      <c r="F31" s="168" t="s">
        <v>212</v>
      </c>
      <c r="G31" s="739" t="s">
        <v>249</v>
      </c>
      <c r="H31" s="739"/>
      <c r="I31" s="169" t="str">
        <f>'02入力票（その２）'!I105</f>
        <v/>
      </c>
      <c r="J31" s="170" t="s">
        <v>212</v>
      </c>
      <c r="K31" s="747"/>
      <c r="L31" s="682"/>
      <c r="M31" s="756" t="s">
        <v>622</v>
      </c>
      <c r="N31" s="756"/>
      <c r="O31" s="744" t="str">
        <f>'02入力票（その２）'!I109</f>
        <v/>
      </c>
      <c r="P31" s="757"/>
      <c r="Q31" s="757"/>
      <c r="R31" s="171" t="s">
        <v>92</v>
      </c>
    </row>
    <row r="32" spans="2:18" ht="16.5" customHeight="1" thickBot="1">
      <c r="B32" s="172" t="s">
        <v>623</v>
      </c>
      <c r="C32" s="172"/>
      <c r="D32" s="172"/>
      <c r="E32" s="172"/>
      <c r="F32" s="172"/>
      <c r="G32" s="172"/>
      <c r="H32" s="172"/>
      <c r="I32" s="172"/>
      <c r="J32" s="172"/>
      <c r="K32" s="172"/>
      <c r="L32" s="172"/>
      <c r="M32" s="172"/>
      <c r="N32" s="172"/>
      <c r="O32" s="172"/>
      <c r="P32" s="172"/>
      <c r="Q32" s="172"/>
      <c r="R32" s="172"/>
    </row>
    <row r="33" spans="2:20" ht="20.25" customHeight="1" thickBot="1">
      <c r="B33" s="800" t="s">
        <v>2464</v>
      </c>
      <c r="C33" s="801"/>
      <c r="D33" s="802"/>
      <c r="E33" s="173" t="s">
        <v>624</v>
      </c>
      <c r="F33" s="779" t="str">
        <f>'02入力票（その２）'!I52</f>
        <v/>
      </c>
      <c r="G33" s="795"/>
      <c r="H33" s="174" t="s">
        <v>625</v>
      </c>
      <c r="I33" s="779" t="str">
        <f>'02入力票（その２）'!I53</f>
        <v/>
      </c>
      <c r="J33" s="795"/>
      <c r="K33" s="806" t="s">
        <v>614</v>
      </c>
      <c r="L33" s="806"/>
      <c r="M33" s="807" t="str">
        <f>'02入力票（その２）'!I55</f>
        <v/>
      </c>
      <c r="N33" s="808"/>
      <c r="O33" s="674" t="s">
        <v>626</v>
      </c>
      <c r="P33" s="674"/>
      <c r="Q33" s="779" t="str">
        <f>'02入力票（その２）'!I56</f>
        <v/>
      </c>
      <c r="R33" s="780"/>
    </row>
    <row r="34" spans="2:20" ht="20.25" customHeight="1" thickBot="1">
      <c r="B34" s="803"/>
      <c r="C34" s="804"/>
      <c r="D34" s="805"/>
      <c r="E34" s="781" t="s">
        <v>793</v>
      </c>
      <c r="F34" s="782"/>
      <c r="G34" s="782"/>
      <c r="H34" s="782" t="str">
        <f>'02入力票（その２）'!I57</f>
        <v/>
      </c>
      <c r="I34" s="782"/>
      <c r="J34" s="782"/>
      <c r="K34" s="782"/>
      <c r="L34" s="783"/>
      <c r="M34" s="90"/>
      <c r="N34" s="90"/>
      <c r="P34" s="90"/>
      <c r="Q34" s="130"/>
      <c r="R34" s="175"/>
    </row>
    <row r="35" spans="2:20" ht="19.5" customHeight="1">
      <c r="B35" s="176" t="s">
        <v>593</v>
      </c>
      <c r="C35" s="90"/>
      <c r="D35" s="90"/>
      <c r="E35" s="90"/>
      <c r="F35" s="90"/>
      <c r="G35" s="90"/>
      <c r="H35" s="90"/>
      <c r="I35" s="90"/>
      <c r="J35" s="90"/>
      <c r="K35" s="90"/>
      <c r="L35" s="90"/>
      <c r="M35" s="90"/>
      <c r="N35" s="90"/>
      <c r="O35" s="90"/>
      <c r="P35" s="90"/>
      <c r="Q35" s="90"/>
      <c r="R35" s="90"/>
    </row>
    <row r="36" spans="2:20" ht="14.25" customHeight="1">
      <c r="B36" s="90" t="s">
        <v>627</v>
      </c>
      <c r="D36" s="90"/>
      <c r="E36" s="90"/>
      <c r="F36" s="90"/>
      <c r="G36" s="90"/>
      <c r="H36" s="90"/>
      <c r="I36" s="90"/>
      <c r="J36" s="90"/>
      <c r="K36" s="90"/>
      <c r="L36" s="90"/>
      <c r="M36" s="90"/>
      <c r="N36" s="90"/>
      <c r="O36" s="90"/>
      <c r="P36" s="90"/>
      <c r="Q36" s="90"/>
      <c r="R36" s="90"/>
    </row>
    <row r="37" spans="2:20" ht="14.25" customHeight="1" thickBot="1">
      <c r="B37" s="90" t="s">
        <v>628</v>
      </c>
      <c r="D37" s="90"/>
      <c r="E37" s="90"/>
      <c r="F37" s="90"/>
      <c r="G37" s="90"/>
      <c r="H37" s="90"/>
      <c r="I37" s="90"/>
      <c r="J37" s="90"/>
      <c r="K37" s="90"/>
      <c r="L37" s="90"/>
      <c r="M37" s="90"/>
      <c r="N37" s="90"/>
      <c r="O37" s="90"/>
      <c r="Q37" s="135"/>
      <c r="R37" s="177" t="str">
        <f>G93</f>
        <v/>
      </c>
    </row>
    <row r="38" spans="2:20" ht="28.5" customHeight="1">
      <c r="B38" s="784" t="s">
        <v>629</v>
      </c>
      <c r="C38" s="786" t="s">
        <v>630</v>
      </c>
      <c r="D38" s="787"/>
      <c r="E38" s="788" t="s">
        <v>631</v>
      </c>
      <c r="F38" s="789"/>
      <c r="G38" s="789"/>
      <c r="H38" s="790"/>
      <c r="I38" s="178" t="s">
        <v>632</v>
      </c>
      <c r="J38" s="794" t="s">
        <v>633</v>
      </c>
      <c r="K38" s="795"/>
      <c r="L38" s="788" t="s">
        <v>634</v>
      </c>
      <c r="M38" s="789"/>
      <c r="N38" s="790"/>
      <c r="O38" s="796" t="s">
        <v>635</v>
      </c>
      <c r="P38" s="788" t="s">
        <v>636</v>
      </c>
      <c r="Q38" s="789"/>
      <c r="R38" s="798"/>
      <c r="S38" s="179" t="str">
        <f>CONCATENATE(T40,T42,T43,T44,T45,T47,T48,T49,T50,T51,T52,T54,T55,T56,T57,T58,T59,T60,T61,T62,T63,T64,T65,T66,T67,T68,T69,T70,T71,T72)</f>
        <v>－－－－－－－－－－－－－－－－－－－－－－－－－－－－－－</v>
      </c>
    </row>
    <row r="39" spans="2:20" ht="19.5" customHeight="1" thickBot="1">
      <c r="B39" s="785"/>
      <c r="C39" s="180" t="s">
        <v>637</v>
      </c>
      <c r="D39" s="468" t="s">
        <v>638</v>
      </c>
      <c r="E39" s="791"/>
      <c r="F39" s="792"/>
      <c r="G39" s="792"/>
      <c r="H39" s="793"/>
      <c r="I39" s="181" t="s">
        <v>794</v>
      </c>
      <c r="J39" s="767" t="s">
        <v>639</v>
      </c>
      <c r="K39" s="768"/>
      <c r="L39" s="182" t="s">
        <v>640</v>
      </c>
      <c r="M39" s="182" t="s">
        <v>641</v>
      </c>
      <c r="N39" s="182" t="s">
        <v>371</v>
      </c>
      <c r="O39" s="797"/>
      <c r="P39" s="791"/>
      <c r="Q39" s="792"/>
      <c r="R39" s="799"/>
    </row>
    <row r="40" spans="2:20" ht="13.8" thickTop="1">
      <c r="B40" s="769"/>
      <c r="C40" s="771" t="str">
        <f>IF(D40="","",(IF(D40=1,"一般",(IF(D40=2,"特定","-")))))</f>
        <v/>
      </c>
      <c r="D40" s="773"/>
      <c r="E40" s="183" t="s">
        <v>795</v>
      </c>
      <c r="F40" s="775" t="s">
        <v>489</v>
      </c>
      <c r="G40" s="776"/>
      <c r="H40" s="776"/>
      <c r="I40" s="184"/>
      <c r="J40" s="777"/>
      <c r="K40" s="778"/>
      <c r="L40" s="184"/>
      <c r="M40" s="184"/>
      <c r="N40" s="184"/>
      <c r="O40" s="184"/>
      <c r="P40" s="815"/>
      <c r="Q40" s="816"/>
      <c r="R40" s="817"/>
      <c r="S40" s="185" t="s">
        <v>642</v>
      </c>
      <c r="T40" s="186" t="str">
        <f>IF(B40="○",S40,"－")</f>
        <v>－</v>
      </c>
    </row>
    <row r="41" spans="2:20">
      <c r="B41" s="770"/>
      <c r="C41" s="772"/>
      <c r="D41" s="774"/>
      <c r="E41" s="187"/>
      <c r="F41" s="680" t="s">
        <v>796</v>
      </c>
      <c r="G41" s="680"/>
      <c r="H41" s="680"/>
      <c r="I41" s="188"/>
      <c r="J41" s="813"/>
      <c r="K41" s="814"/>
      <c r="L41" s="188"/>
      <c r="M41" s="188"/>
      <c r="N41" s="188"/>
      <c r="O41" s="188"/>
      <c r="P41" s="818"/>
      <c r="Q41" s="819"/>
      <c r="R41" s="820"/>
      <c r="S41" s="185"/>
      <c r="T41" s="186"/>
    </row>
    <row r="42" spans="2:20">
      <c r="B42" s="189"/>
      <c r="C42" s="200" t="str">
        <f t="shared" ref="C42:C52" si="0">IF(D42="","",(IF(D42=1,"一般",(IF(D42=2,"特定","-")))))</f>
        <v/>
      </c>
      <c r="D42" s="190"/>
      <c r="E42" s="191" t="s">
        <v>797</v>
      </c>
      <c r="F42" s="812" t="s">
        <v>491</v>
      </c>
      <c r="G42" s="680"/>
      <c r="H42" s="680"/>
      <c r="I42" s="188"/>
      <c r="J42" s="813"/>
      <c r="K42" s="814"/>
      <c r="L42" s="188"/>
      <c r="M42" s="188"/>
      <c r="N42" s="188"/>
      <c r="O42" s="188"/>
      <c r="P42" s="818"/>
      <c r="Q42" s="819"/>
      <c r="R42" s="820"/>
      <c r="S42" s="185" t="s">
        <v>643</v>
      </c>
      <c r="T42" s="186" t="str">
        <f>IF(B42="○",S42,"－")</f>
        <v>－</v>
      </c>
    </row>
    <row r="43" spans="2:20">
      <c r="B43" s="189"/>
      <c r="C43" s="200" t="str">
        <f t="shared" si="0"/>
        <v/>
      </c>
      <c r="D43" s="190"/>
      <c r="E43" s="191" t="s">
        <v>798</v>
      </c>
      <c r="F43" s="812" t="s">
        <v>492</v>
      </c>
      <c r="G43" s="680"/>
      <c r="H43" s="680"/>
      <c r="I43" s="188"/>
      <c r="J43" s="813"/>
      <c r="K43" s="814"/>
      <c r="L43" s="188"/>
      <c r="M43" s="188"/>
      <c r="N43" s="188"/>
      <c r="O43" s="188"/>
      <c r="P43" s="818"/>
      <c r="Q43" s="819"/>
      <c r="R43" s="820"/>
      <c r="S43" s="185" t="s">
        <v>644</v>
      </c>
      <c r="T43" s="186" t="str">
        <f>IF(B43="○",S43,"－")</f>
        <v>－</v>
      </c>
    </row>
    <row r="44" spans="2:20">
      <c r="B44" s="189"/>
      <c r="C44" s="200" t="str">
        <f t="shared" si="0"/>
        <v/>
      </c>
      <c r="D44" s="190"/>
      <c r="E44" s="191" t="s">
        <v>799</v>
      </c>
      <c r="F44" s="812" t="s">
        <v>493</v>
      </c>
      <c r="G44" s="680"/>
      <c r="H44" s="680"/>
      <c r="I44" s="188"/>
      <c r="J44" s="813"/>
      <c r="K44" s="814"/>
      <c r="L44" s="188"/>
      <c r="M44" s="188"/>
      <c r="N44" s="188"/>
      <c r="O44" s="188"/>
      <c r="P44" s="818"/>
      <c r="Q44" s="819"/>
      <c r="R44" s="820"/>
      <c r="S44" s="185" t="s">
        <v>645</v>
      </c>
      <c r="T44" s="186" t="str">
        <f>IF(B44="○",S44,"－")</f>
        <v>－</v>
      </c>
    </row>
    <row r="45" spans="2:20">
      <c r="B45" s="809"/>
      <c r="C45" s="810" t="str">
        <f t="shared" si="0"/>
        <v/>
      </c>
      <c r="D45" s="811"/>
      <c r="E45" s="192" t="s">
        <v>800</v>
      </c>
      <c r="F45" s="812" t="s">
        <v>646</v>
      </c>
      <c r="G45" s="680"/>
      <c r="H45" s="680"/>
      <c r="I45" s="188"/>
      <c r="J45" s="813"/>
      <c r="K45" s="814"/>
      <c r="L45" s="188"/>
      <c r="M45" s="188"/>
      <c r="N45" s="188"/>
      <c r="O45" s="188"/>
      <c r="P45" s="818"/>
      <c r="Q45" s="819"/>
      <c r="R45" s="820"/>
      <c r="S45" s="185" t="s">
        <v>801</v>
      </c>
      <c r="T45" s="186" t="str">
        <f>IF(B45="○",S45,"－")</f>
        <v>－</v>
      </c>
    </row>
    <row r="46" spans="2:20">
      <c r="B46" s="770"/>
      <c r="C46" s="772"/>
      <c r="D46" s="774"/>
      <c r="E46" s="187"/>
      <c r="F46" s="812" t="s">
        <v>647</v>
      </c>
      <c r="G46" s="680"/>
      <c r="H46" s="680"/>
      <c r="I46" s="188"/>
      <c r="J46" s="813"/>
      <c r="K46" s="814"/>
      <c r="L46" s="188"/>
      <c r="M46" s="188"/>
      <c r="N46" s="188"/>
      <c r="O46" s="188"/>
      <c r="P46" s="818"/>
      <c r="Q46" s="819"/>
      <c r="R46" s="820"/>
      <c r="S46" s="185"/>
      <c r="T46" s="186"/>
    </row>
    <row r="47" spans="2:20">
      <c r="B47" s="189"/>
      <c r="C47" s="200" t="str">
        <f t="shared" si="0"/>
        <v/>
      </c>
      <c r="D47" s="190"/>
      <c r="E47" s="191" t="s">
        <v>802</v>
      </c>
      <c r="F47" s="812" t="s">
        <v>648</v>
      </c>
      <c r="G47" s="680"/>
      <c r="H47" s="680"/>
      <c r="I47" s="188"/>
      <c r="J47" s="813"/>
      <c r="K47" s="814"/>
      <c r="L47" s="188"/>
      <c r="M47" s="188"/>
      <c r="N47" s="188"/>
      <c r="O47" s="188"/>
      <c r="P47" s="818"/>
      <c r="Q47" s="819"/>
      <c r="R47" s="820"/>
      <c r="S47" s="185" t="s">
        <v>648</v>
      </c>
      <c r="T47" s="186" t="str">
        <f t="shared" ref="T47:T52" si="1">IF(B47="○",S47,"－")</f>
        <v>－</v>
      </c>
    </row>
    <row r="48" spans="2:20">
      <c r="B48" s="189"/>
      <c r="C48" s="200" t="str">
        <f t="shared" si="0"/>
        <v/>
      </c>
      <c r="D48" s="190"/>
      <c r="E48" s="191" t="s">
        <v>803</v>
      </c>
      <c r="F48" s="812" t="s">
        <v>497</v>
      </c>
      <c r="G48" s="680"/>
      <c r="H48" s="680"/>
      <c r="I48" s="188"/>
      <c r="J48" s="813"/>
      <c r="K48" s="814"/>
      <c r="L48" s="188"/>
      <c r="M48" s="188"/>
      <c r="N48" s="188"/>
      <c r="O48" s="188"/>
      <c r="P48" s="818"/>
      <c r="Q48" s="819"/>
      <c r="R48" s="820"/>
      <c r="S48" s="185" t="s">
        <v>649</v>
      </c>
      <c r="T48" s="186" t="str">
        <f t="shared" si="1"/>
        <v>－</v>
      </c>
    </row>
    <row r="49" spans="2:20">
      <c r="B49" s="189"/>
      <c r="C49" s="200" t="str">
        <f t="shared" si="0"/>
        <v/>
      </c>
      <c r="D49" s="190"/>
      <c r="E49" s="191" t="s">
        <v>804</v>
      </c>
      <c r="F49" s="812" t="s">
        <v>498</v>
      </c>
      <c r="G49" s="680"/>
      <c r="H49" s="680"/>
      <c r="I49" s="188"/>
      <c r="J49" s="813"/>
      <c r="K49" s="814"/>
      <c r="L49" s="188"/>
      <c r="M49" s="188"/>
      <c r="N49" s="188"/>
      <c r="O49" s="188"/>
      <c r="P49" s="818"/>
      <c r="Q49" s="819"/>
      <c r="R49" s="820"/>
      <c r="S49" s="185" t="s">
        <v>650</v>
      </c>
      <c r="T49" s="186" t="str">
        <f t="shared" si="1"/>
        <v>－</v>
      </c>
    </row>
    <row r="50" spans="2:20">
      <c r="B50" s="189"/>
      <c r="C50" s="200" t="str">
        <f t="shared" si="0"/>
        <v/>
      </c>
      <c r="D50" s="190"/>
      <c r="E50" s="191" t="s">
        <v>805</v>
      </c>
      <c r="F50" s="812" t="s">
        <v>499</v>
      </c>
      <c r="G50" s="680"/>
      <c r="H50" s="680"/>
      <c r="I50" s="188"/>
      <c r="J50" s="813"/>
      <c r="K50" s="814"/>
      <c r="L50" s="188"/>
      <c r="M50" s="188"/>
      <c r="N50" s="188"/>
      <c r="O50" s="188"/>
      <c r="P50" s="818"/>
      <c r="Q50" s="819"/>
      <c r="R50" s="820"/>
      <c r="S50" s="185" t="s">
        <v>499</v>
      </c>
      <c r="T50" s="186" t="str">
        <f t="shared" si="1"/>
        <v>－</v>
      </c>
    </row>
    <row r="51" spans="2:20">
      <c r="B51" s="189"/>
      <c r="C51" s="200" t="str">
        <f t="shared" si="0"/>
        <v/>
      </c>
      <c r="D51" s="190"/>
      <c r="E51" s="191" t="s">
        <v>806</v>
      </c>
      <c r="F51" s="812" t="s">
        <v>807</v>
      </c>
      <c r="G51" s="680"/>
      <c r="H51" s="680"/>
      <c r="I51" s="188"/>
      <c r="J51" s="813"/>
      <c r="K51" s="814"/>
      <c r="L51" s="188"/>
      <c r="M51" s="188"/>
      <c r="N51" s="188"/>
      <c r="O51" s="188"/>
      <c r="P51" s="818"/>
      <c r="Q51" s="819"/>
      <c r="R51" s="820"/>
      <c r="S51" s="185" t="s">
        <v>808</v>
      </c>
      <c r="T51" s="186" t="str">
        <f t="shared" si="1"/>
        <v>－</v>
      </c>
    </row>
    <row r="52" spans="2:20">
      <c r="B52" s="809"/>
      <c r="C52" s="810" t="str">
        <f t="shared" si="0"/>
        <v/>
      </c>
      <c r="D52" s="811"/>
      <c r="E52" s="192" t="s">
        <v>809</v>
      </c>
      <c r="F52" s="812" t="s">
        <v>501</v>
      </c>
      <c r="G52" s="680"/>
      <c r="H52" s="680"/>
      <c r="I52" s="188"/>
      <c r="J52" s="813"/>
      <c r="K52" s="814"/>
      <c r="L52" s="188"/>
      <c r="M52" s="188"/>
      <c r="N52" s="188"/>
      <c r="O52" s="188"/>
      <c r="P52" s="818"/>
      <c r="Q52" s="819"/>
      <c r="R52" s="820"/>
      <c r="S52" s="185" t="s">
        <v>651</v>
      </c>
      <c r="T52" s="186" t="str">
        <f t="shared" si="1"/>
        <v>－</v>
      </c>
    </row>
    <row r="53" spans="2:20">
      <c r="B53" s="770"/>
      <c r="C53" s="772"/>
      <c r="D53" s="774"/>
      <c r="E53" s="187"/>
      <c r="F53" s="812" t="s">
        <v>652</v>
      </c>
      <c r="G53" s="680"/>
      <c r="H53" s="680"/>
      <c r="I53" s="188"/>
      <c r="J53" s="813"/>
      <c r="K53" s="814"/>
      <c r="L53" s="188"/>
      <c r="M53" s="188"/>
      <c r="N53" s="188"/>
      <c r="O53" s="188"/>
      <c r="P53" s="818"/>
      <c r="Q53" s="819"/>
      <c r="R53" s="820"/>
      <c r="S53" s="185"/>
      <c r="T53" s="186"/>
    </row>
    <row r="54" spans="2:20">
      <c r="B54" s="189"/>
      <c r="C54" s="200" t="str">
        <f>IF(D54="","",(IF(D54=1,"一般",(IF(D54=2,"特定","-")))))</f>
        <v/>
      </c>
      <c r="D54" s="190"/>
      <c r="E54" s="191" t="s">
        <v>810</v>
      </c>
      <c r="F54" s="812" t="s">
        <v>503</v>
      </c>
      <c r="G54" s="680"/>
      <c r="H54" s="680"/>
      <c r="I54" s="188"/>
      <c r="J54" s="813"/>
      <c r="K54" s="814"/>
      <c r="L54" s="188"/>
      <c r="M54" s="188"/>
      <c r="N54" s="188"/>
      <c r="O54" s="188"/>
      <c r="P54" s="818"/>
      <c r="Q54" s="819"/>
      <c r="R54" s="820"/>
      <c r="S54" s="185" t="s">
        <v>653</v>
      </c>
      <c r="T54" s="186" t="str">
        <f t="shared" ref="T54:T72" si="2">IF(B54="○",S54,"－")</f>
        <v>－</v>
      </c>
    </row>
    <row r="55" spans="2:20">
      <c r="B55" s="189"/>
      <c r="C55" s="200" t="str">
        <f t="shared" ref="C55:C71" si="3">IF(D55="","",(IF(D55=1,"一般",(IF(D55=2,"特定","-")))))</f>
        <v/>
      </c>
      <c r="D55" s="190"/>
      <c r="E55" s="191" t="s">
        <v>811</v>
      </c>
      <c r="F55" s="812" t="s">
        <v>2488</v>
      </c>
      <c r="G55" s="680"/>
      <c r="H55" s="680"/>
      <c r="I55" s="188"/>
      <c r="J55" s="813"/>
      <c r="K55" s="814"/>
      <c r="L55" s="188"/>
      <c r="M55" s="188"/>
      <c r="N55" s="188"/>
      <c r="O55" s="188"/>
      <c r="P55" s="818"/>
      <c r="Q55" s="819"/>
      <c r="R55" s="820"/>
      <c r="S55" s="185" t="s">
        <v>812</v>
      </c>
      <c r="T55" s="186" t="str">
        <f t="shared" si="2"/>
        <v>－</v>
      </c>
    </row>
    <row r="56" spans="2:20">
      <c r="B56" s="189"/>
      <c r="C56" s="200" t="str">
        <f t="shared" si="3"/>
        <v/>
      </c>
      <c r="D56" s="190"/>
      <c r="E56" s="191" t="s">
        <v>813</v>
      </c>
      <c r="F56" s="812" t="s">
        <v>814</v>
      </c>
      <c r="G56" s="680"/>
      <c r="H56" s="680"/>
      <c r="I56" s="188"/>
      <c r="J56" s="813"/>
      <c r="K56" s="814"/>
      <c r="L56" s="188"/>
      <c r="M56" s="188"/>
      <c r="N56" s="188"/>
      <c r="O56" s="188"/>
      <c r="P56" s="818"/>
      <c r="Q56" s="819"/>
      <c r="R56" s="820"/>
      <c r="S56" s="185" t="s">
        <v>815</v>
      </c>
      <c r="T56" s="186" t="str">
        <f t="shared" si="2"/>
        <v>－</v>
      </c>
    </row>
    <row r="57" spans="2:20">
      <c r="B57" s="189"/>
      <c r="C57" s="200" t="str">
        <f t="shared" si="3"/>
        <v/>
      </c>
      <c r="D57" s="190"/>
      <c r="E57" s="191" t="s">
        <v>816</v>
      </c>
      <c r="F57" s="812" t="s">
        <v>506</v>
      </c>
      <c r="G57" s="680"/>
      <c r="H57" s="680"/>
      <c r="I57" s="188"/>
      <c r="J57" s="813"/>
      <c r="K57" s="814"/>
      <c r="L57" s="188"/>
      <c r="M57" s="188"/>
      <c r="N57" s="188"/>
      <c r="O57" s="188"/>
      <c r="P57" s="818"/>
      <c r="Q57" s="819"/>
      <c r="R57" s="820"/>
      <c r="S57" s="185" t="s">
        <v>654</v>
      </c>
      <c r="T57" s="186" t="str">
        <f t="shared" si="2"/>
        <v>－</v>
      </c>
    </row>
    <row r="58" spans="2:20">
      <c r="B58" s="189"/>
      <c r="C58" s="200" t="str">
        <f t="shared" si="3"/>
        <v/>
      </c>
      <c r="D58" s="190"/>
      <c r="E58" s="191" t="s">
        <v>817</v>
      </c>
      <c r="F58" s="812" t="s">
        <v>818</v>
      </c>
      <c r="G58" s="680"/>
      <c r="H58" s="680"/>
      <c r="I58" s="188"/>
      <c r="J58" s="813"/>
      <c r="K58" s="814"/>
      <c r="L58" s="188"/>
      <c r="M58" s="188"/>
      <c r="N58" s="188"/>
      <c r="O58" s="188"/>
      <c r="P58" s="818"/>
      <c r="Q58" s="819"/>
      <c r="R58" s="820"/>
      <c r="S58" s="185" t="s">
        <v>819</v>
      </c>
      <c r="T58" s="186" t="str">
        <f t="shared" si="2"/>
        <v>－</v>
      </c>
    </row>
    <row r="59" spans="2:20">
      <c r="B59" s="189"/>
      <c r="C59" s="200" t="str">
        <f t="shared" si="3"/>
        <v/>
      </c>
      <c r="D59" s="190"/>
      <c r="E59" s="191" t="s">
        <v>820</v>
      </c>
      <c r="F59" s="812" t="s">
        <v>508</v>
      </c>
      <c r="G59" s="680"/>
      <c r="H59" s="680"/>
      <c r="I59" s="188"/>
      <c r="J59" s="813"/>
      <c r="K59" s="814"/>
      <c r="L59" s="188"/>
      <c r="M59" s="188"/>
      <c r="N59" s="188"/>
      <c r="O59" s="188"/>
      <c r="P59" s="818"/>
      <c r="Q59" s="819"/>
      <c r="R59" s="820"/>
      <c r="S59" s="185" t="s">
        <v>655</v>
      </c>
      <c r="T59" s="186" t="str">
        <f t="shared" si="2"/>
        <v>－</v>
      </c>
    </row>
    <row r="60" spans="2:20">
      <c r="B60" s="189"/>
      <c r="C60" s="200" t="str">
        <f t="shared" si="3"/>
        <v/>
      </c>
      <c r="D60" s="190"/>
      <c r="E60" s="191" t="s">
        <v>821</v>
      </c>
      <c r="F60" s="812" t="s">
        <v>509</v>
      </c>
      <c r="G60" s="680"/>
      <c r="H60" s="680"/>
      <c r="I60" s="188"/>
      <c r="J60" s="813"/>
      <c r="K60" s="814"/>
      <c r="L60" s="188"/>
      <c r="M60" s="188"/>
      <c r="N60" s="188"/>
      <c r="O60" s="188"/>
      <c r="P60" s="818"/>
      <c r="Q60" s="819"/>
      <c r="R60" s="820"/>
      <c r="S60" s="185" t="s">
        <v>656</v>
      </c>
      <c r="T60" s="186" t="str">
        <f t="shared" si="2"/>
        <v>－</v>
      </c>
    </row>
    <row r="61" spans="2:20">
      <c r="B61" s="189"/>
      <c r="C61" s="200" t="str">
        <f t="shared" si="3"/>
        <v/>
      </c>
      <c r="D61" s="190"/>
      <c r="E61" s="191" t="s">
        <v>822</v>
      </c>
      <c r="F61" s="812" t="s">
        <v>510</v>
      </c>
      <c r="G61" s="680"/>
      <c r="H61" s="680"/>
      <c r="I61" s="188"/>
      <c r="J61" s="813"/>
      <c r="K61" s="814"/>
      <c r="L61" s="188"/>
      <c r="M61" s="188"/>
      <c r="N61" s="188"/>
      <c r="O61" s="188"/>
      <c r="P61" s="818"/>
      <c r="Q61" s="819"/>
      <c r="R61" s="820"/>
      <c r="S61" s="185" t="s">
        <v>657</v>
      </c>
      <c r="T61" s="186" t="str">
        <f t="shared" si="2"/>
        <v>－</v>
      </c>
    </row>
    <row r="62" spans="2:20">
      <c r="B62" s="189"/>
      <c r="C62" s="200" t="str">
        <f t="shared" si="3"/>
        <v/>
      </c>
      <c r="D62" s="190"/>
      <c r="E62" s="191" t="s">
        <v>823</v>
      </c>
      <c r="F62" s="812" t="s">
        <v>511</v>
      </c>
      <c r="G62" s="680"/>
      <c r="H62" s="680"/>
      <c r="I62" s="188"/>
      <c r="J62" s="813"/>
      <c r="K62" s="814"/>
      <c r="L62" s="188"/>
      <c r="M62" s="188"/>
      <c r="N62" s="188"/>
      <c r="O62" s="188"/>
      <c r="P62" s="818"/>
      <c r="Q62" s="819"/>
      <c r="R62" s="820"/>
      <c r="S62" s="185" t="s">
        <v>658</v>
      </c>
      <c r="T62" s="186" t="str">
        <f t="shared" si="2"/>
        <v>－</v>
      </c>
    </row>
    <row r="63" spans="2:20">
      <c r="B63" s="189"/>
      <c r="C63" s="200" t="str">
        <f t="shared" si="3"/>
        <v/>
      </c>
      <c r="D63" s="190"/>
      <c r="E63" s="191" t="s">
        <v>824</v>
      </c>
      <c r="F63" s="812" t="s">
        <v>512</v>
      </c>
      <c r="G63" s="680"/>
      <c r="H63" s="680"/>
      <c r="I63" s="188"/>
      <c r="J63" s="813"/>
      <c r="K63" s="814"/>
      <c r="L63" s="188"/>
      <c r="M63" s="188"/>
      <c r="N63" s="188"/>
      <c r="O63" s="188"/>
      <c r="P63" s="818"/>
      <c r="Q63" s="819"/>
      <c r="R63" s="820"/>
      <c r="S63" s="185" t="s">
        <v>659</v>
      </c>
      <c r="T63" s="186" t="str">
        <f t="shared" si="2"/>
        <v>－</v>
      </c>
    </row>
    <row r="64" spans="2:20">
      <c r="B64" s="189"/>
      <c r="C64" s="200" t="str">
        <f t="shared" si="3"/>
        <v/>
      </c>
      <c r="D64" s="190"/>
      <c r="E64" s="191" t="s">
        <v>825</v>
      </c>
      <c r="F64" s="812" t="s">
        <v>513</v>
      </c>
      <c r="G64" s="680"/>
      <c r="H64" s="680"/>
      <c r="I64" s="188"/>
      <c r="J64" s="813"/>
      <c r="K64" s="814"/>
      <c r="L64" s="188"/>
      <c r="M64" s="188"/>
      <c r="N64" s="188"/>
      <c r="O64" s="188"/>
      <c r="P64" s="818"/>
      <c r="Q64" s="819"/>
      <c r="R64" s="820"/>
      <c r="S64" s="185" t="s">
        <v>660</v>
      </c>
      <c r="T64" s="186" t="str">
        <f t="shared" si="2"/>
        <v>－</v>
      </c>
    </row>
    <row r="65" spans="2:20">
      <c r="B65" s="189"/>
      <c r="C65" s="200" t="str">
        <f t="shared" si="3"/>
        <v/>
      </c>
      <c r="D65" s="190"/>
      <c r="E65" s="191" t="s">
        <v>826</v>
      </c>
      <c r="F65" s="812" t="s">
        <v>514</v>
      </c>
      <c r="G65" s="680"/>
      <c r="H65" s="680"/>
      <c r="I65" s="188"/>
      <c r="J65" s="813"/>
      <c r="K65" s="814"/>
      <c r="L65" s="188"/>
      <c r="M65" s="188"/>
      <c r="N65" s="188"/>
      <c r="O65" s="188"/>
      <c r="P65" s="818"/>
      <c r="Q65" s="819"/>
      <c r="R65" s="820"/>
      <c r="S65" s="185" t="s">
        <v>661</v>
      </c>
      <c r="T65" s="186" t="str">
        <f t="shared" si="2"/>
        <v>－</v>
      </c>
    </row>
    <row r="66" spans="2:20">
      <c r="B66" s="189"/>
      <c r="C66" s="200" t="str">
        <f t="shared" si="3"/>
        <v/>
      </c>
      <c r="D66" s="190"/>
      <c r="E66" s="191" t="s">
        <v>827</v>
      </c>
      <c r="F66" s="812" t="s">
        <v>515</v>
      </c>
      <c r="G66" s="680"/>
      <c r="H66" s="680"/>
      <c r="I66" s="188"/>
      <c r="J66" s="813"/>
      <c r="K66" s="814"/>
      <c r="L66" s="188"/>
      <c r="M66" s="188"/>
      <c r="N66" s="188"/>
      <c r="O66" s="188"/>
      <c r="P66" s="818"/>
      <c r="Q66" s="819"/>
      <c r="R66" s="820"/>
      <c r="S66" s="185" t="s">
        <v>662</v>
      </c>
      <c r="T66" s="186" t="str">
        <f t="shared" si="2"/>
        <v>－</v>
      </c>
    </row>
    <row r="67" spans="2:20">
      <c r="B67" s="189"/>
      <c r="C67" s="200" t="str">
        <f t="shared" si="3"/>
        <v/>
      </c>
      <c r="D67" s="190"/>
      <c r="E67" s="191" t="s">
        <v>828</v>
      </c>
      <c r="F67" s="812" t="s">
        <v>516</v>
      </c>
      <c r="G67" s="680"/>
      <c r="H67" s="680"/>
      <c r="I67" s="188"/>
      <c r="J67" s="813"/>
      <c r="K67" s="814"/>
      <c r="L67" s="188"/>
      <c r="M67" s="188"/>
      <c r="N67" s="188"/>
      <c r="O67" s="188"/>
      <c r="P67" s="818"/>
      <c r="Q67" s="819"/>
      <c r="R67" s="820"/>
      <c r="S67" s="185" t="s">
        <v>663</v>
      </c>
      <c r="T67" s="186" t="str">
        <f t="shared" si="2"/>
        <v>－</v>
      </c>
    </row>
    <row r="68" spans="2:20">
      <c r="B68" s="189"/>
      <c r="C68" s="200" t="str">
        <f t="shared" si="3"/>
        <v/>
      </c>
      <c r="D68" s="190"/>
      <c r="E68" s="191" t="s">
        <v>829</v>
      </c>
      <c r="F68" s="812" t="s">
        <v>517</v>
      </c>
      <c r="G68" s="680"/>
      <c r="H68" s="680"/>
      <c r="I68" s="188"/>
      <c r="J68" s="813"/>
      <c r="K68" s="814"/>
      <c r="L68" s="188"/>
      <c r="M68" s="188"/>
      <c r="N68" s="188"/>
      <c r="O68" s="188"/>
      <c r="P68" s="818"/>
      <c r="Q68" s="819"/>
      <c r="R68" s="820"/>
      <c r="S68" s="185" t="s">
        <v>664</v>
      </c>
      <c r="T68" s="186" t="str">
        <f t="shared" si="2"/>
        <v>－</v>
      </c>
    </row>
    <row r="69" spans="2:20">
      <c r="B69" s="189"/>
      <c r="C69" s="200" t="str">
        <f t="shared" si="3"/>
        <v/>
      </c>
      <c r="D69" s="190"/>
      <c r="E69" s="191" t="s">
        <v>830</v>
      </c>
      <c r="F69" s="812" t="s">
        <v>518</v>
      </c>
      <c r="G69" s="680"/>
      <c r="H69" s="680"/>
      <c r="I69" s="188"/>
      <c r="J69" s="813"/>
      <c r="K69" s="814"/>
      <c r="L69" s="188"/>
      <c r="M69" s="188"/>
      <c r="N69" s="188"/>
      <c r="O69" s="188"/>
      <c r="P69" s="818"/>
      <c r="Q69" s="819"/>
      <c r="R69" s="820"/>
      <c r="S69" s="185" t="s">
        <v>665</v>
      </c>
      <c r="T69" s="186" t="str">
        <f t="shared" si="2"/>
        <v>－</v>
      </c>
    </row>
    <row r="70" spans="2:20">
      <c r="B70" s="189"/>
      <c r="C70" s="200" t="str">
        <f t="shared" si="3"/>
        <v/>
      </c>
      <c r="D70" s="190"/>
      <c r="E70" s="191">
        <v>280</v>
      </c>
      <c r="F70" s="812" t="s">
        <v>519</v>
      </c>
      <c r="G70" s="680"/>
      <c r="H70" s="680"/>
      <c r="I70" s="188"/>
      <c r="J70" s="813"/>
      <c r="K70" s="814"/>
      <c r="L70" s="188"/>
      <c r="M70" s="188"/>
      <c r="N70" s="188"/>
      <c r="O70" s="188"/>
      <c r="P70" s="818"/>
      <c r="Q70" s="819"/>
      <c r="R70" s="820"/>
      <c r="S70" s="185" t="s">
        <v>666</v>
      </c>
      <c r="T70" s="186" t="str">
        <f t="shared" si="2"/>
        <v>－</v>
      </c>
    </row>
    <row r="71" spans="2:20">
      <c r="B71" s="193"/>
      <c r="C71" s="200" t="str">
        <f t="shared" si="3"/>
        <v/>
      </c>
      <c r="D71" s="190"/>
      <c r="E71" s="552" t="s">
        <v>831</v>
      </c>
      <c r="F71" s="824" t="s">
        <v>520</v>
      </c>
      <c r="G71" s="825"/>
      <c r="H71" s="825"/>
      <c r="I71" s="188"/>
      <c r="J71" s="813"/>
      <c r="K71" s="814"/>
      <c r="L71" s="194"/>
      <c r="M71" s="194"/>
      <c r="N71" s="194"/>
      <c r="O71" s="194"/>
      <c r="P71" s="818"/>
      <c r="Q71" s="819"/>
      <c r="R71" s="820"/>
      <c r="S71" s="185" t="s">
        <v>667</v>
      </c>
      <c r="T71" s="186" t="str">
        <f>IF(B71="○",S71,"－")</f>
        <v>－</v>
      </c>
    </row>
    <row r="72" spans="2:20" ht="13.8" thickBot="1">
      <c r="B72" s="195"/>
      <c r="C72" s="515" t="str">
        <f>IF(D72="","",(IF(D72=1,"一般",(IF(D72=2,"特定","-")))))</f>
        <v/>
      </c>
      <c r="D72" s="516"/>
      <c r="E72" s="196"/>
      <c r="F72" s="826" t="s">
        <v>371</v>
      </c>
      <c r="G72" s="682"/>
      <c r="H72" s="682"/>
      <c r="I72" s="197"/>
      <c r="J72" s="827"/>
      <c r="K72" s="828"/>
      <c r="L72" s="197"/>
      <c r="M72" s="197"/>
      <c r="N72" s="197"/>
      <c r="O72" s="197"/>
      <c r="P72" s="821"/>
      <c r="Q72" s="822"/>
      <c r="R72" s="823"/>
      <c r="S72" s="185" t="s">
        <v>832</v>
      </c>
      <c r="T72" s="186" t="str">
        <f t="shared" si="2"/>
        <v>－</v>
      </c>
    </row>
    <row r="73" spans="2:20">
      <c r="B73" s="90" t="s">
        <v>668</v>
      </c>
      <c r="D73" s="90"/>
      <c r="E73" s="90"/>
      <c r="F73" s="90"/>
      <c r="G73" s="90"/>
      <c r="H73" s="90"/>
      <c r="I73" s="90"/>
      <c r="J73" s="90"/>
      <c r="K73" s="90"/>
      <c r="L73" s="90"/>
      <c r="M73" s="90"/>
      <c r="N73" s="90"/>
    </row>
    <row r="74" spans="2:20" s="2" customFormat="1" ht="15" customHeight="1">
      <c r="B74" s="90"/>
      <c r="C74" s="90"/>
      <c r="D74" s="90"/>
      <c r="E74" s="90"/>
      <c r="F74" s="90"/>
      <c r="G74" s="90"/>
      <c r="H74" s="90"/>
      <c r="I74" s="90"/>
      <c r="J74" s="90"/>
      <c r="K74" s="90"/>
      <c r="L74" s="90"/>
      <c r="M74" s="90"/>
      <c r="N74" s="90"/>
      <c r="O74" s="90"/>
      <c r="P74" s="90"/>
      <c r="Q74" s="90"/>
      <c r="R74" s="90"/>
    </row>
    <row r="75" spans="2:20" s="2" customFormat="1" ht="24.75" customHeight="1">
      <c r="B75" s="90"/>
      <c r="C75" s="90"/>
      <c r="D75" s="227"/>
      <c r="G75" s="89"/>
      <c r="H75" s="199" t="s">
        <v>669</v>
      </c>
      <c r="I75" s="89"/>
      <c r="J75" s="89"/>
      <c r="K75" s="89"/>
      <c r="L75" s="89"/>
      <c r="M75" s="90"/>
      <c r="N75" s="90"/>
      <c r="O75" s="90"/>
      <c r="Q75" s="740" t="s">
        <v>11</v>
      </c>
      <c r="R75" s="832"/>
    </row>
    <row r="76" spans="2:20" s="2" customFormat="1" ht="15" customHeight="1">
      <c r="B76" s="90"/>
      <c r="C76" s="227"/>
      <c r="D76" s="227"/>
      <c r="E76" s="89"/>
      <c r="F76" s="89"/>
      <c r="G76" s="89"/>
      <c r="H76" s="89"/>
      <c r="I76" s="89"/>
      <c r="J76" s="89"/>
      <c r="K76" s="89"/>
      <c r="L76" s="89"/>
      <c r="M76" s="227"/>
      <c r="N76" s="90"/>
      <c r="O76" s="90"/>
      <c r="P76" s="90"/>
      <c r="Q76" s="90"/>
      <c r="R76" s="90"/>
    </row>
    <row r="77" spans="2:20" s="2" customFormat="1" ht="15" customHeight="1">
      <c r="B77" s="90"/>
      <c r="C77" s="227"/>
      <c r="D77" s="227"/>
      <c r="E77" s="227"/>
      <c r="F77" s="227"/>
      <c r="G77" s="227"/>
      <c r="H77" s="836"/>
      <c r="I77" s="836"/>
      <c r="J77" s="836"/>
      <c r="K77" s="227"/>
      <c r="L77" s="227"/>
      <c r="M77" s="227"/>
      <c r="N77" s="90"/>
      <c r="O77" s="90"/>
      <c r="P77" s="90"/>
      <c r="Q77" s="90"/>
      <c r="R77" s="90"/>
    </row>
    <row r="78" spans="2:20" s="2" customFormat="1" ht="15" customHeight="1">
      <c r="B78" s="90"/>
      <c r="C78" s="90" t="s">
        <v>2455</v>
      </c>
      <c r="D78" s="833" t="s">
        <v>2514</v>
      </c>
      <c r="E78" s="834"/>
      <c r="F78" s="90" t="s">
        <v>670</v>
      </c>
      <c r="G78" s="201"/>
      <c r="H78" s="837" t="s">
        <v>2515</v>
      </c>
      <c r="I78" s="838"/>
      <c r="J78" s="838"/>
      <c r="K78" s="235" t="s">
        <v>2471</v>
      </c>
      <c r="L78" s="201"/>
      <c r="M78" s="201"/>
      <c r="N78" s="90" t="s">
        <v>833</v>
      </c>
      <c r="O78" s="201"/>
      <c r="P78" s="201"/>
      <c r="Q78" s="201"/>
      <c r="R78" s="201"/>
    </row>
    <row r="79" spans="2:20" s="2" customFormat="1" ht="15" customHeight="1">
      <c r="B79" s="90"/>
      <c r="C79" s="90"/>
      <c r="D79" s="235"/>
      <c r="E79" s="235"/>
      <c r="F79" s="235"/>
      <c r="G79" s="235"/>
      <c r="H79" s="839"/>
      <c r="I79" s="840"/>
      <c r="J79" s="840"/>
      <c r="K79" s="235"/>
      <c r="L79" s="235"/>
      <c r="M79" s="235"/>
      <c r="N79" s="235"/>
      <c r="O79" s="90"/>
      <c r="P79" s="90"/>
      <c r="Q79" s="90"/>
      <c r="R79" s="90"/>
    </row>
    <row r="80" spans="2:20" s="2" customFormat="1" ht="15" customHeight="1">
      <c r="B80" s="90"/>
      <c r="C80" s="90"/>
      <c r="D80" s="235"/>
      <c r="E80" s="235"/>
      <c r="F80" s="235"/>
      <c r="G80" s="235"/>
      <c r="H80" s="235"/>
      <c r="I80" s="235"/>
      <c r="J80" s="235"/>
      <c r="K80" s="235"/>
      <c r="L80" s="235"/>
      <c r="M80" s="235"/>
      <c r="N80" s="235"/>
      <c r="O80" s="90"/>
      <c r="P80" s="90"/>
      <c r="Q80" s="90"/>
      <c r="R80" s="90"/>
    </row>
    <row r="81" spans="2:18" s="2" customFormat="1" ht="15" customHeight="1">
      <c r="B81" s="90"/>
      <c r="C81" s="90" t="s">
        <v>671</v>
      </c>
      <c r="D81" s="90"/>
      <c r="E81" s="90"/>
      <c r="F81" s="90"/>
      <c r="G81" s="90"/>
      <c r="H81" s="90"/>
      <c r="I81" s="90"/>
      <c r="J81" s="90"/>
      <c r="K81" s="90"/>
      <c r="L81" s="90"/>
      <c r="M81" s="90"/>
      <c r="N81" s="90"/>
      <c r="O81" s="90"/>
      <c r="P81" s="90"/>
      <c r="Q81" s="90"/>
      <c r="R81" s="90"/>
    </row>
    <row r="82" spans="2:18" s="2" customFormat="1" ht="15" customHeight="1">
      <c r="B82" s="90"/>
      <c r="C82" s="835" t="str">
        <f>IF(ISBLANK('02入力票（その２）'!$G$168),"年　　　月　　　日",'02入力票（その２）'!$G$168)</f>
        <v>年　　　月　　　日</v>
      </c>
      <c r="D82" s="835"/>
      <c r="E82" s="835"/>
      <c r="F82" s="90"/>
      <c r="G82" s="90"/>
      <c r="H82" s="90"/>
      <c r="I82" s="90"/>
      <c r="J82" s="90"/>
      <c r="K82" s="90"/>
      <c r="L82" s="90"/>
      <c r="M82" s="90"/>
      <c r="N82" s="90"/>
      <c r="O82" s="90"/>
      <c r="P82" s="90"/>
      <c r="Q82" s="90"/>
      <c r="R82" s="90"/>
    </row>
    <row r="83" spans="2:18" s="2" customFormat="1" ht="15" customHeight="1">
      <c r="B83" s="203"/>
      <c r="C83" s="835"/>
      <c r="D83" s="835"/>
      <c r="E83" s="835"/>
      <c r="F83" s="204"/>
      <c r="G83" s="90"/>
      <c r="H83" s="90"/>
      <c r="I83" s="90"/>
      <c r="J83" s="90"/>
      <c r="K83" s="90"/>
      <c r="L83" s="90"/>
      <c r="M83" s="90"/>
      <c r="N83" s="90" t="s">
        <v>672</v>
      </c>
      <c r="O83" s="90"/>
      <c r="P83" s="90"/>
      <c r="Q83" s="90"/>
      <c r="R83" s="90"/>
    </row>
    <row r="84" spans="2:18" s="2" customFormat="1" ht="28.5" customHeight="1">
      <c r="B84" s="203"/>
      <c r="C84" s="841" t="s">
        <v>2516</v>
      </c>
      <c r="D84" s="842"/>
      <c r="E84" s="842"/>
      <c r="F84" s="842"/>
      <c r="G84" s="842"/>
      <c r="H84" s="842"/>
      <c r="I84" s="810" t="s">
        <v>673</v>
      </c>
      <c r="J84" s="90"/>
      <c r="K84" s="205"/>
      <c r="L84" s="90"/>
      <c r="M84" s="90"/>
      <c r="O84" s="206" t="str">
        <f>'02入力票（その２）'!I10</f>
        <v>　</v>
      </c>
      <c r="P84" s="206" t="s">
        <v>384</v>
      </c>
      <c r="Q84" s="90"/>
      <c r="R84" s="90"/>
    </row>
    <row r="85" spans="2:18" s="2" customFormat="1" ht="29.25" customHeight="1">
      <c r="B85" s="90"/>
      <c r="C85" s="843"/>
      <c r="D85" s="843"/>
      <c r="E85" s="843"/>
      <c r="F85" s="843"/>
      <c r="G85" s="843"/>
      <c r="H85" s="843"/>
      <c r="I85" s="772"/>
      <c r="J85" s="90"/>
      <c r="K85" s="205"/>
      <c r="L85" s="90"/>
      <c r="M85" s="90"/>
      <c r="O85" s="206" t="str">
        <f>'02入力票（その２）'!I11</f>
        <v>　</v>
      </c>
      <c r="P85" s="206" t="s">
        <v>385</v>
      </c>
      <c r="Q85" s="90"/>
      <c r="R85" s="90"/>
    </row>
    <row r="86" spans="2:18" s="2" customFormat="1" ht="10.5" customHeight="1">
      <c r="B86" s="90"/>
      <c r="C86" s="90"/>
      <c r="D86" s="90"/>
      <c r="E86" s="90"/>
      <c r="F86" s="90"/>
      <c r="G86" s="90"/>
      <c r="H86" s="90"/>
      <c r="I86" s="90"/>
      <c r="J86" s="90"/>
      <c r="K86" s="205"/>
      <c r="L86" s="90"/>
      <c r="M86" s="90"/>
      <c r="O86" s="227"/>
      <c r="P86" s="227"/>
      <c r="Q86" s="90"/>
      <c r="R86" s="90"/>
    </row>
    <row r="87" spans="2:18" s="2" customFormat="1" ht="18.75" customHeight="1">
      <c r="B87" s="203"/>
      <c r="C87" s="829" t="s">
        <v>674</v>
      </c>
      <c r="D87" s="829"/>
      <c r="E87" s="829"/>
      <c r="F87" s="207"/>
      <c r="G87" s="830" t="str">
        <f>'02入力票（その２）'!I12</f>
        <v/>
      </c>
      <c r="H87" s="831"/>
      <c r="I87" s="89"/>
      <c r="J87" s="90"/>
      <c r="K87" s="90"/>
      <c r="L87" s="90"/>
      <c r="M87" s="90"/>
      <c r="N87" s="90"/>
      <c r="O87" s="90"/>
      <c r="P87" s="90"/>
      <c r="Q87" s="90"/>
      <c r="R87" s="90"/>
    </row>
    <row r="88" spans="2:18" s="2" customFormat="1" ht="9" customHeight="1">
      <c r="B88" s="90"/>
      <c r="C88" s="208"/>
      <c r="D88" s="208"/>
      <c r="E88" s="209"/>
      <c r="F88" s="90"/>
      <c r="G88" s="90"/>
      <c r="H88" s="90"/>
      <c r="I88" s="90"/>
      <c r="J88" s="90"/>
      <c r="K88" s="90"/>
      <c r="L88" s="90"/>
      <c r="M88" s="90"/>
      <c r="N88" s="90"/>
      <c r="O88" s="90"/>
      <c r="P88" s="90"/>
      <c r="Q88" s="90"/>
      <c r="R88" s="90"/>
    </row>
    <row r="89" spans="2:18" s="2" customFormat="1" ht="15" customHeight="1">
      <c r="B89" s="203"/>
      <c r="C89" s="829" t="s">
        <v>834</v>
      </c>
      <c r="D89" s="829"/>
      <c r="E89" s="829"/>
      <c r="F89" s="208"/>
      <c r="G89" s="210" t="str">
        <f>CONCATENATE('02入力票（その２）'!I15,'02入力票（その２）'!I17,'02入力票（その２）'!I19)</f>
        <v>自動入力</v>
      </c>
      <c r="H89" s="211"/>
      <c r="I89" s="211"/>
      <c r="J89" s="211"/>
      <c r="K89" s="211"/>
      <c r="L89" s="211"/>
      <c r="M89" s="211"/>
      <c r="N89" s="211"/>
      <c r="O89" s="212"/>
      <c r="P89" s="90"/>
    </row>
    <row r="90" spans="2:18" s="2" customFormat="1" ht="24.75" customHeight="1">
      <c r="B90" s="213"/>
      <c r="C90" s="829" t="s">
        <v>675</v>
      </c>
      <c r="D90" s="829"/>
      <c r="E90" s="829"/>
      <c r="F90" s="208"/>
      <c r="G90" s="214" t="str">
        <f>CONCATENATE('02入力票（その２）'!I14,'02入力票（その２）'!I16,'02入力票（その２）'!I18)</f>
        <v>※　選択してください。</v>
      </c>
      <c r="H90" s="215"/>
      <c r="I90" s="215"/>
      <c r="J90" s="215"/>
      <c r="K90" s="215"/>
      <c r="L90" s="216" t="str">
        <f>'02入力票（その２）'!I20</f>
        <v/>
      </c>
      <c r="M90" s="216"/>
      <c r="N90" s="216"/>
      <c r="O90" s="217"/>
      <c r="P90" s="90"/>
    </row>
    <row r="91" spans="2:18" s="2" customFormat="1" ht="10.5" customHeight="1">
      <c r="B91" s="90"/>
      <c r="C91" s="208"/>
      <c r="D91" s="208"/>
      <c r="E91" s="209"/>
      <c r="F91" s="209"/>
      <c r="G91" s="218"/>
      <c r="H91" s="218"/>
      <c r="I91" s="218"/>
      <c r="J91" s="218"/>
      <c r="K91" s="218"/>
      <c r="L91" s="218"/>
      <c r="M91" s="218"/>
      <c r="N91" s="218"/>
      <c r="O91" s="218"/>
      <c r="P91" s="90"/>
      <c r="Q91" s="90"/>
      <c r="R91" s="90"/>
    </row>
    <row r="92" spans="2:18" s="2" customFormat="1" ht="15" customHeight="1">
      <c r="B92" s="203"/>
      <c r="C92" s="829" t="s">
        <v>835</v>
      </c>
      <c r="D92" s="829"/>
      <c r="E92" s="829"/>
      <c r="F92" s="207"/>
      <c r="G92" s="210" t="str">
        <f>'02入力票（その２）'!I22</f>
        <v/>
      </c>
      <c r="H92" s="219"/>
      <c r="I92" s="219"/>
      <c r="J92" s="219"/>
      <c r="K92" s="219"/>
      <c r="L92" s="219"/>
      <c r="M92" s="219"/>
      <c r="N92" s="219"/>
      <c r="O92" s="220"/>
      <c r="P92" s="90"/>
      <c r="Q92" s="90"/>
      <c r="R92" s="90"/>
    </row>
    <row r="93" spans="2:18" s="2" customFormat="1" ht="26.25" customHeight="1">
      <c r="B93" s="221"/>
      <c r="C93" s="829" t="s">
        <v>609</v>
      </c>
      <c r="D93" s="829"/>
      <c r="E93" s="829"/>
      <c r="F93" s="207"/>
      <c r="G93" s="214" t="str">
        <f>'02入力票（その２）'!I21</f>
        <v/>
      </c>
      <c r="H93" s="216"/>
      <c r="I93" s="216"/>
      <c r="J93" s="216"/>
      <c r="K93" s="216"/>
      <c r="L93" s="216"/>
      <c r="M93" s="216"/>
      <c r="N93" s="216"/>
      <c r="O93" s="217"/>
      <c r="P93" s="90"/>
      <c r="Q93" s="90"/>
      <c r="R93" s="90"/>
    </row>
    <row r="94" spans="2:18" s="2" customFormat="1" ht="11.25" customHeight="1">
      <c r="B94" s="90"/>
      <c r="C94" s="208"/>
      <c r="D94" s="208"/>
      <c r="E94" s="209"/>
      <c r="F94" s="209"/>
      <c r="G94" s="218"/>
      <c r="H94" s="218"/>
      <c r="I94" s="218"/>
      <c r="J94" s="218"/>
      <c r="K94" s="218"/>
      <c r="L94" s="218"/>
      <c r="M94" s="218"/>
      <c r="N94" s="218"/>
      <c r="O94" s="218"/>
      <c r="P94" s="90"/>
      <c r="Q94" s="90"/>
      <c r="R94" s="90"/>
    </row>
    <row r="95" spans="2:18" s="2" customFormat="1" ht="15" customHeight="1">
      <c r="B95" s="203"/>
      <c r="C95" s="829" t="s">
        <v>836</v>
      </c>
      <c r="D95" s="829"/>
      <c r="E95" s="829"/>
      <c r="F95" s="208"/>
      <c r="G95" s="847" t="s">
        <v>676</v>
      </c>
      <c r="H95" s="847"/>
      <c r="I95" s="222"/>
      <c r="J95" s="848" t="str">
        <f>'02入力票（その２）'!I25</f>
        <v/>
      </c>
      <c r="K95" s="849"/>
      <c r="L95" s="849"/>
      <c r="M95" s="850"/>
      <c r="N95" s="851"/>
      <c r="O95" s="223"/>
      <c r="P95" s="90"/>
      <c r="Q95" s="90"/>
      <c r="R95" s="90"/>
    </row>
    <row r="96" spans="2:18" s="2" customFormat="1" ht="25.5" customHeight="1">
      <c r="B96" s="221"/>
      <c r="C96" s="829" t="s">
        <v>678</v>
      </c>
      <c r="D96" s="829"/>
      <c r="E96" s="829"/>
      <c r="F96" s="208"/>
      <c r="G96" s="852" t="str">
        <f>'02入力票（その２）'!I23</f>
        <v/>
      </c>
      <c r="H96" s="853"/>
      <c r="I96" s="224" t="s">
        <v>679</v>
      </c>
      <c r="J96" s="854" t="str">
        <f>'02入力票（その２）'!I24</f>
        <v/>
      </c>
      <c r="K96" s="847"/>
      <c r="L96" s="847"/>
      <c r="M96" s="855"/>
      <c r="N96" s="851"/>
      <c r="O96" s="223"/>
      <c r="P96" s="90"/>
      <c r="Q96" s="90"/>
      <c r="R96" s="90"/>
    </row>
    <row r="97" spans="2:18" s="2" customFormat="1" ht="9" customHeight="1">
      <c r="B97" s="90"/>
      <c r="C97" s="208"/>
      <c r="D97" s="208"/>
      <c r="E97" s="209"/>
      <c r="F97" s="209"/>
      <c r="G97" s="225"/>
      <c r="H97" s="225"/>
      <c r="I97" s="225"/>
      <c r="J97" s="225"/>
      <c r="K97" s="225"/>
      <c r="L97" s="225"/>
      <c r="M97" s="225"/>
      <c r="N97" s="225"/>
      <c r="O97" s="225"/>
      <c r="P97" s="90"/>
      <c r="Q97" s="90"/>
      <c r="R97" s="90"/>
    </row>
    <row r="98" spans="2:18" s="2" customFormat="1" ht="21.75" customHeight="1">
      <c r="B98" s="203"/>
      <c r="C98" s="844" t="s">
        <v>680</v>
      </c>
      <c r="D98" s="844"/>
      <c r="E98" s="844"/>
      <c r="F98" s="226"/>
      <c r="G98" s="685" t="str">
        <f>'02入力票（その２）'!I26</f>
        <v/>
      </c>
      <c r="H98" s="845"/>
      <c r="I98" s="845"/>
      <c r="J98" s="686"/>
      <c r="K98" s="846" t="s">
        <v>88</v>
      </c>
      <c r="L98" s="846"/>
      <c r="M98" s="725" t="str">
        <f>'02入力票（その２）'!I28</f>
        <v/>
      </c>
      <c r="N98" s="726"/>
      <c r="O98" s="228" t="s">
        <v>90</v>
      </c>
      <c r="P98" s="90"/>
      <c r="Q98" s="90"/>
      <c r="R98" s="90"/>
    </row>
    <row r="99" spans="2:18" s="2" customFormat="1" ht="9.75" customHeight="1">
      <c r="B99" s="90"/>
      <c r="C99" s="229"/>
      <c r="D99" s="229"/>
      <c r="E99" s="209"/>
      <c r="F99" s="209"/>
      <c r="G99" s="230"/>
      <c r="H99" s="230"/>
      <c r="I99" s="230"/>
      <c r="J99" s="230"/>
      <c r="K99" s="846"/>
      <c r="L99" s="846"/>
      <c r="M99" s="231"/>
      <c r="N99" s="231"/>
      <c r="O99" s="228"/>
      <c r="P99" s="90"/>
      <c r="Q99" s="90"/>
      <c r="R99" s="90"/>
    </row>
    <row r="100" spans="2:18" s="2" customFormat="1" ht="21" customHeight="1">
      <c r="B100" s="203"/>
      <c r="C100" s="844" t="s">
        <v>681</v>
      </c>
      <c r="D100" s="844"/>
      <c r="E100" s="844"/>
      <c r="F100" s="226"/>
      <c r="G100" s="685" t="str">
        <f>'02入力票（その２）'!I27</f>
        <v/>
      </c>
      <c r="H100" s="845"/>
      <c r="I100" s="845"/>
      <c r="J100" s="686"/>
      <c r="K100" s="232"/>
      <c r="L100" s="227"/>
      <c r="M100" s="90"/>
      <c r="N100" s="90"/>
      <c r="O100" s="233"/>
      <c r="P100" s="90"/>
      <c r="Q100" s="90"/>
      <c r="R100" s="90"/>
    </row>
    <row r="101" spans="2:18" s="2" customFormat="1" ht="10.5" customHeight="1">
      <c r="B101" s="90"/>
      <c r="C101" s="208"/>
      <c r="D101" s="208"/>
      <c r="E101" s="209"/>
      <c r="F101" s="209"/>
      <c r="G101" s="230"/>
      <c r="H101" s="230"/>
      <c r="I101" s="230"/>
      <c r="J101" s="230"/>
      <c r="K101" s="863" t="s">
        <v>2450</v>
      </c>
      <c r="L101" s="863"/>
      <c r="N101" s="89"/>
      <c r="P101" s="90"/>
      <c r="Q101" s="90"/>
      <c r="R101" s="90"/>
    </row>
    <row r="102" spans="2:18" s="2" customFormat="1" ht="19.5" customHeight="1">
      <c r="B102" s="203"/>
      <c r="C102" s="829" t="s">
        <v>837</v>
      </c>
      <c r="D102" s="829"/>
      <c r="E102" s="829"/>
      <c r="F102" s="207"/>
      <c r="G102" s="685" t="str">
        <f>'02入力票（その２）'!I30</f>
        <v/>
      </c>
      <c r="H102" s="845"/>
      <c r="I102" s="845"/>
      <c r="J102" s="686"/>
      <c r="K102" s="863"/>
      <c r="L102" s="863"/>
      <c r="M102" s="864" t="str">
        <f>IF('02入力票（その２）'!I29+'02入力票（その２）'!I48=0,"",'02入力票（その２）'!I29+'02入力票（その２）'!I48)</f>
        <v/>
      </c>
      <c r="N102" s="865"/>
      <c r="O102" s="225" t="s">
        <v>92</v>
      </c>
      <c r="P102" s="90"/>
      <c r="Q102" s="90"/>
      <c r="R102" s="90"/>
    </row>
    <row r="103" spans="2:18" s="2" customFormat="1" ht="9" customHeight="1">
      <c r="B103" s="90"/>
      <c r="C103" s="208"/>
      <c r="D103" s="208"/>
      <c r="E103" s="209"/>
      <c r="F103" s="90"/>
      <c r="G103" s="90"/>
      <c r="H103" s="90"/>
      <c r="I103" s="90"/>
      <c r="J103" s="90"/>
      <c r="K103" s="90"/>
      <c r="L103" s="90"/>
      <c r="M103" s="90"/>
      <c r="N103" s="90"/>
      <c r="O103" s="90"/>
      <c r="P103" s="90"/>
      <c r="Q103" s="90"/>
      <c r="R103" s="90"/>
    </row>
    <row r="104" spans="2:18" s="2" customFormat="1" ht="15" customHeight="1">
      <c r="B104" s="203"/>
      <c r="C104" s="829" t="s">
        <v>838</v>
      </c>
      <c r="D104" s="829"/>
      <c r="E104" s="829"/>
      <c r="F104" s="208"/>
      <c r="G104" s="848" t="str">
        <f>'02入力票（その２）'!I54</f>
        <v/>
      </c>
      <c r="H104" s="849"/>
      <c r="I104" s="849"/>
      <c r="J104" s="850"/>
      <c r="R104" s="90"/>
    </row>
    <row r="105" spans="2:18" s="2" customFormat="1" ht="22.5" customHeight="1">
      <c r="B105" s="221"/>
      <c r="C105" s="856" t="s">
        <v>682</v>
      </c>
      <c r="D105" s="856"/>
      <c r="E105" s="856"/>
      <c r="F105" s="208"/>
      <c r="G105" s="854" t="str">
        <f>'02入力票（その２）'!I53</f>
        <v/>
      </c>
      <c r="H105" s="847"/>
      <c r="I105" s="847"/>
      <c r="J105" s="855"/>
      <c r="K105" s="857" t="s">
        <v>683</v>
      </c>
      <c r="L105" s="858"/>
      <c r="M105" s="859" t="str">
        <f>'02入力票（その２）'!I55</f>
        <v/>
      </c>
      <c r="N105" s="860"/>
      <c r="O105" s="861"/>
      <c r="P105" s="90"/>
      <c r="Q105" s="90"/>
      <c r="R105" s="90"/>
    </row>
    <row r="106" spans="2:18" s="2" customFormat="1" ht="23.25" customHeight="1">
      <c r="B106" s="203"/>
      <c r="C106" s="90"/>
      <c r="D106" s="90"/>
      <c r="E106" s="90"/>
      <c r="F106" s="90"/>
      <c r="G106" s="90"/>
      <c r="H106" s="90"/>
      <c r="I106" s="90"/>
      <c r="J106" s="90"/>
      <c r="K106" s="862" t="s">
        <v>684</v>
      </c>
      <c r="L106" s="858"/>
      <c r="M106" s="740" t="str">
        <f>'02入力票（その２）'!I56</f>
        <v/>
      </c>
      <c r="N106" s="752"/>
      <c r="O106" s="832"/>
      <c r="P106" s="90"/>
      <c r="Q106" s="90"/>
      <c r="R106" s="90"/>
    </row>
    <row r="107" spans="2:18" s="2" customFormat="1" ht="16.5" customHeight="1">
      <c r="B107" s="203"/>
      <c r="C107" s="90"/>
      <c r="D107" s="90"/>
      <c r="E107" s="90"/>
      <c r="F107" s="90"/>
      <c r="G107" s="90"/>
      <c r="H107" s="90"/>
      <c r="I107" s="90"/>
      <c r="J107" s="90"/>
      <c r="K107" s="234"/>
      <c r="L107" s="234"/>
      <c r="M107" s="227"/>
      <c r="N107" s="227"/>
      <c r="O107" s="227"/>
      <c r="P107" s="90"/>
      <c r="Q107" s="90"/>
      <c r="R107" s="90"/>
    </row>
    <row r="108" spans="2:18" s="2" customFormat="1" ht="15" customHeight="1">
      <c r="B108" s="90"/>
      <c r="C108" s="90"/>
      <c r="D108" s="90"/>
      <c r="E108" s="90"/>
      <c r="F108" s="90"/>
      <c r="G108" s="90"/>
      <c r="H108" s="90"/>
      <c r="I108" s="90"/>
      <c r="J108" s="90"/>
      <c r="K108" s="90"/>
      <c r="L108" s="90"/>
      <c r="M108" s="90"/>
      <c r="N108" s="90"/>
      <c r="P108" s="90"/>
      <c r="Q108" s="90"/>
      <c r="R108" s="198"/>
    </row>
    <row r="109" spans="2:18" ht="15" customHeight="1">
      <c r="B109" s="90"/>
      <c r="C109" s="90"/>
      <c r="D109" s="90"/>
      <c r="F109" s="89"/>
      <c r="G109" s="89"/>
      <c r="H109" s="89"/>
      <c r="I109" s="89"/>
      <c r="J109" s="89"/>
      <c r="K109" s="89"/>
      <c r="L109" s="89"/>
      <c r="M109" s="89"/>
      <c r="N109" s="89"/>
      <c r="O109" s="90"/>
      <c r="P109" s="90"/>
      <c r="Q109" s="90"/>
      <c r="R109" s="90"/>
    </row>
    <row r="110" spans="2:18" ht="21.75" customHeight="1">
      <c r="B110" s="917" t="s">
        <v>685</v>
      </c>
      <c r="C110" s="917"/>
      <c r="D110" s="917"/>
      <c r="E110" s="917"/>
      <c r="F110" s="917"/>
      <c r="G110" s="917"/>
      <c r="H110" s="917"/>
      <c r="I110" s="917"/>
      <c r="J110" s="917"/>
      <c r="K110" s="917"/>
      <c r="L110" s="917"/>
      <c r="M110" s="917"/>
      <c r="N110" s="917"/>
      <c r="O110" s="917"/>
      <c r="P110" s="917"/>
      <c r="Q110" s="917"/>
      <c r="R110" s="917"/>
    </row>
    <row r="111" spans="2:18" ht="15" customHeight="1">
      <c r="B111" s="90"/>
      <c r="C111" s="875" t="s">
        <v>686</v>
      </c>
      <c r="D111" s="875"/>
      <c r="E111" s="875"/>
      <c r="F111" s="90"/>
      <c r="G111" s="90"/>
      <c r="H111" s="90"/>
      <c r="I111" s="90"/>
      <c r="J111" s="90"/>
      <c r="K111" s="90"/>
      <c r="L111" s="90"/>
      <c r="M111" s="90"/>
      <c r="N111" s="90"/>
      <c r="O111" s="90"/>
      <c r="P111" s="90"/>
      <c r="Q111" s="90"/>
      <c r="R111" s="90"/>
    </row>
    <row r="112" spans="2:18" ht="14.1" customHeight="1">
      <c r="B112" s="90"/>
      <c r="C112" s="876" t="s">
        <v>687</v>
      </c>
      <c r="D112" s="879" t="s">
        <v>688</v>
      </c>
      <c r="E112" s="879"/>
      <c r="F112" s="879"/>
      <c r="G112" s="623" t="s">
        <v>689</v>
      </c>
      <c r="H112" s="623"/>
      <c r="I112" s="206" t="s">
        <v>690</v>
      </c>
      <c r="J112" s="90"/>
      <c r="K112" s="880" t="s">
        <v>691</v>
      </c>
      <c r="L112" s="740" t="s">
        <v>692</v>
      </c>
      <c r="M112" s="832"/>
      <c r="N112" s="740" t="s">
        <v>693</v>
      </c>
      <c r="O112" s="752"/>
      <c r="P112" s="752"/>
      <c r="Q112" s="832"/>
      <c r="R112" s="206" t="s">
        <v>690</v>
      </c>
    </row>
    <row r="113" spans="2:18" ht="14.1" customHeight="1">
      <c r="B113" s="90"/>
      <c r="C113" s="877"/>
      <c r="D113" s="236" t="s">
        <v>694</v>
      </c>
      <c r="E113" s="231"/>
      <c r="F113" s="237"/>
      <c r="G113" s="238" t="s">
        <v>695</v>
      </c>
      <c r="H113" s="239"/>
      <c r="I113" s="240"/>
      <c r="J113" s="90"/>
      <c r="K113" s="880"/>
      <c r="M113" s="241"/>
      <c r="N113" s="869" t="s">
        <v>696</v>
      </c>
      <c r="O113" s="870"/>
      <c r="P113" s="870"/>
      <c r="Q113" s="871"/>
      <c r="R113" s="240"/>
    </row>
    <row r="114" spans="2:18" ht="14.1" customHeight="1">
      <c r="B114" s="90"/>
      <c r="C114" s="877"/>
      <c r="D114" s="159"/>
      <c r="E114" s="160"/>
      <c r="F114" s="242"/>
      <c r="G114" s="238" t="s">
        <v>697</v>
      </c>
      <c r="H114" s="239"/>
      <c r="I114" s="240"/>
      <c r="J114" s="90"/>
      <c r="K114" s="880"/>
      <c r="L114" s="243"/>
      <c r="M114" s="244"/>
      <c r="N114" s="872" t="s">
        <v>698</v>
      </c>
      <c r="O114" s="873"/>
      <c r="P114" s="873"/>
      <c r="Q114" s="874"/>
      <c r="R114" s="240"/>
    </row>
    <row r="115" spans="2:18" ht="14.1" customHeight="1">
      <c r="B115" s="90"/>
      <c r="C115" s="877"/>
      <c r="D115" s="236" t="s">
        <v>699</v>
      </c>
      <c r="E115" s="231"/>
      <c r="F115" s="237"/>
      <c r="G115" s="238" t="s">
        <v>695</v>
      </c>
      <c r="H115" s="239"/>
      <c r="I115" s="240"/>
      <c r="J115" s="90"/>
      <c r="K115" s="880"/>
      <c r="L115" s="243"/>
      <c r="M115" s="244"/>
      <c r="N115" s="869" t="s">
        <v>700</v>
      </c>
      <c r="O115" s="870"/>
      <c r="P115" s="870"/>
      <c r="Q115" s="871"/>
      <c r="R115" s="240"/>
    </row>
    <row r="116" spans="2:18" ht="14.1" customHeight="1">
      <c r="B116" s="90"/>
      <c r="C116" s="877"/>
      <c r="D116" s="156"/>
      <c r="E116" s="89"/>
      <c r="F116" s="245"/>
      <c r="G116" s="246"/>
      <c r="H116" s="247" t="s">
        <v>701</v>
      </c>
      <c r="I116" s="240"/>
      <c r="J116" s="90"/>
      <c r="K116" s="880"/>
      <c r="L116" s="243"/>
      <c r="M116" s="244"/>
      <c r="N116" s="869" t="s">
        <v>702</v>
      </c>
      <c r="O116" s="870"/>
      <c r="P116" s="870"/>
      <c r="Q116" s="871"/>
      <c r="R116" s="240"/>
    </row>
    <row r="117" spans="2:18" ht="14.1" customHeight="1">
      <c r="B117" s="90"/>
      <c r="C117" s="877"/>
      <c r="D117" s="156"/>
      <c r="E117" s="89"/>
      <c r="F117" s="245"/>
      <c r="G117" s="248" t="s">
        <v>697</v>
      </c>
      <c r="H117" s="866" t="s">
        <v>703</v>
      </c>
      <c r="I117" s="867"/>
      <c r="J117" s="90"/>
      <c r="K117" s="880"/>
      <c r="L117" s="243"/>
      <c r="M117" s="244"/>
      <c r="N117" s="869" t="s">
        <v>704</v>
      </c>
      <c r="O117" s="870"/>
      <c r="P117" s="870"/>
      <c r="Q117" s="871"/>
      <c r="R117" s="240"/>
    </row>
    <row r="118" spans="2:18" ht="14.1" customHeight="1">
      <c r="B118" s="90"/>
      <c r="C118" s="877"/>
      <c r="D118" s="156"/>
      <c r="E118" s="89"/>
      <c r="F118" s="245"/>
      <c r="G118" s="11"/>
      <c r="H118" s="716"/>
      <c r="I118" s="868"/>
      <c r="J118" s="90"/>
      <c r="K118" s="880"/>
      <c r="L118" s="243"/>
      <c r="M118" s="244"/>
      <c r="N118" s="872" t="s">
        <v>705</v>
      </c>
      <c r="O118" s="873"/>
      <c r="P118" s="873"/>
      <c r="Q118" s="874"/>
      <c r="R118" s="240"/>
    </row>
    <row r="119" spans="2:18" ht="14.1" customHeight="1">
      <c r="B119" s="90"/>
      <c r="C119" s="877"/>
      <c r="D119" s="159"/>
      <c r="E119" s="160"/>
      <c r="F119" s="242"/>
      <c r="G119" s="249"/>
      <c r="H119" s="247" t="s">
        <v>706</v>
      </c>
      <c r="I119" s="240"/>
      <c r="J119" s="90"/>
      <c r="K119" s="880"/>
      <c r="L119" s="156" t="s">
        <v>707</v>
      </c>
      <c r="M119" s="244"/>
      <c r="N119" s="869" t="s">
        <v>708</v>
      </c>
      <c r="O119" s="870"/>
      <c r="P119" s="870"/>
      <c r="Q119" s="871"/>
      <c r="R119" s="240"/>
    </row>
    <row r="120" spans="2:18" ht="14.1" customHeight="1">
      <c r="B120" s="90"/>
      <c r="C120" s="877"/>
      <c r="D120" s="236" t="s">
        <v>709</v>
      </c>
      <c r="E120" s="231"/>
      <c r="F120" s="237"/>
      <c r="G120" s="287" t="s">
        <v>695</v>
      </c>
      <c r="H120" s="250"/>
      <c r="I120" s="240"/>
      <c r="J120" s="90"/>
      <c r="K120" s="880"/>
      <c r="L120" s="243"/>
      <c r="M120" s="244"/>
      <c r="N120" s="893" t="s">
        <v>710</v>
      </c>
      <c r="O120" s="894"/>
      <c r="P120" s="894"/>
      <c r="Q120" s="895"/>
      <c r="R120" s="867"/>
    </row>
    <row r="121" spans="2:18" ht="14.1" customHeight="1">
      <c r="B121" s="90"/>
      <c r="C121" s="877"/>
      <c r="D121" s="156"/>
      <c r="E121" s="89"/>
      <c r="F121" s="245"/>
      <c r="G121" s="246"/>
      <c r="H121" s="247" t="s">
        <v>711</v>
      </c>
      <c r="I121" s="240"/>
      <c r="J121" s="90"/>
      <c r="K121" s="880"/>
      <c r="L121" s="243"/>
      <c r="M121" s="244"/>
      <c r="N121" s="893"/>
      <c r="O121" s="894"/>
      <c r="P121" s="894"/>
      <c r="Q121" s="895"/>
      <c r="R121" s="868"/>
    </row>
    <row r="122" spans="2:18" ht="14.1" customHeight="1">
      <c r="B122" s="90"/>
      <c r="C122" s="877"/>
      <c r="D122" s="156"/>
      <c r="E122" s="89"/>
      <c r="F122" s="245"/>
      <c r="G122" s="251" t="s">
        <v>697</v>
      </c>
      <c r="H122" s="247" t="s">
        <v>712</v>
      </c>
      <c r="I122" s="240"/>
      <c r="J122" s="90"/>
      <c r="K122" s="880"/>
      <c r="L122" s="243"/>
      <c r="M122" s="244"/>
      <c r="N122" s="869" t="s">
        <v>713</v>
      </c>
      <c r="O122" s="870"/>
      <c r="P122" s="870"/>
      <c r="Q122" s="871"/>
      <c r="R122" s="240"/>
    </row>
    <row r="123" spans="2:18" ht="14.1" customHeight="1">
      <c r="B123" s="90"/>
      <c r="C123" s="877"/>
      <c r="D123" s="159"/>
      <c r="E123" s="160"/>
      <c r="F123" s="242"/>
      <c r="G123" s="249"/>
      <c r="H123" s="247" t="s">
        <v>714</v>
      </c>
      <c r="I123" s="240"/>
      <c r="J123" s="90"/>
      <c r="K123" s="880"/>
      <c r="L123" s="243"/>
      <c r="M123" s="244"/>
      <c r="N123" s="869" t="s">
        <v>715</v>
      </c>
      <c r="O123" s="870"/>
      <c r="P123" s="870"/>
      <c r="Q123" s="871"/>
      <c r="R123" s="240"/>
    </row>
    <row r="124" spans="2:18" ht="14.1" customHeight="1">
      <c r="B124" s="90"/>
      <c r="C124" s="877"/>
      <c r="D124" s="236" t="s">
        <v>716</v>
      </c>
      <c r="E124" s="231"/>
      <c r="F124" s="237"/>
      <c r="G124" s="238" t="s">
        <v>695</v>
      </c>
      <c r="H124" s="239"/>
      <c r="I124" s="240"/>
      <c r="J124" s="90"/>
      <c r="K124" s="880"/>
      <c r="L124" s="243"/>
      <c r="M124" s="244"/>
      <c r="N124" s="869" t="s">
        <v>717</v>
      </c>
      <c r="O124" s="870"/>
      <c r="P124" s="870"/>
      <c r="Q124" s="871"/>
      <c r="R124" s="240"/>
    </row>
    <row r="125" spans="2:18" ht="14.1" customHeight="1">
      <c r="B125" s="90"/>
      <c r="C125" s="877"/>
      <c r="D125" s="159"/>
      <c r="E125" s="160"/>
      <c r="F125" s="242"/>
      <c r="G125" s="238" t="s">
        <v>697</v>
      </c>
      <c r="H125" s="239"/>
      <c r="I125" s="240"/>
      <c r="J125" s="90"/>
      <c r="K125" s="880"/>
      <c r="L125" s="243"/>
      <c r="M125" s="244"/>
      <c r="N125" s="869" t="s">
        <v>718</v>
      </c>
      <c r="O125" s="870"/>
      <c r="P125" s="870"/>
      <c r="Q125" s="871"/>
      <c r="R125" s="240"/>
    </row>
    <row r="126" spans="2:18" ht="14.1" customHeight="1">
      <c r="B126" s="90"/>
      <c r="C126" s="877"/>
      <c r="D126" s="236" t="s">
        <v>719</v>
      </c>
      <c r="E126" s="231"/>
      <c r="F126" s="237"/>
      <c r="G126" s="238" t="s">
        <v>695</v>
      </c>
      <c r="H126" s="239"/>
      <c r="I126" s="240"/>
      <c r="J126" s="90"/>
      <c r="K126" s="880"/>
      <c r="L126" s="243"/>
      <c r="M126" s="244"/>
      <c r="N126" s="893" t="s">
        <v>720</v>
      </c>
      <c r="O126" s="894"/>
      <c r="P126" s="894"/>
      <c r="Q126" s="895"/>
      <c r="R126" s="867"/>
    </row>
    <row r="127" spans="2:18" ht="14.1" customHeight="1">
      <c r="B127" s="90"/>
      <c r="C127" s="877"/>
      <c r="D127" s="159"/>
      <c r="E127" s="160"/>
      <c r="F127" s="242"/>
      <c r="G127" s="238" t="s">
        <v>697</v>
      </c>
      <c r="H127" s="239"/>
      <c r="I127" s="240"/>
      <c r="J127" s="90"/>
      <c r="K127" s="880"/>
      <c r="L127" s="252"/>
      <c r="M127" s="253"/>
      <c r="N127" s="893"/>
      <c r="O127" s="894"/>
      <c r="P127" s="894"/>
      <c r="Q127" s="895"/>
      <c r="R127" s="868"/>
    </row>
    <row r="128" spans="2:18" ht="14.1" customHeight="1">
      <c r="B128" s="90"/>
      <c r="C128" s="877"/>
      <c r="D128" s="236" t="s">
        <v>721</v>
      </c>
      <c r="E128" s="231"/>
      <c r="F128" s="237"/>
      <c r="G128" s="238" t="s">
        <v>695</v>
      </c>
      <c r="H128" s="239"/>
      <c r="I128" s="240"/>
      <c r="J128" s="90"/>
      <c r="K128" s="880"/>
      <c r="L128" s="236" t="s">
        <v>722</v>
      </c>
      <c r="M128" s="237"/>
      <c r="N128" s="869" t="s">
        <v>696</v>
      </c>
      <c r="O128" s="870"/>
      <c r="P128" s="870"/>
      <c r="Q128" s="871"/>
      <c r="R128" s="240"/>
    </row>
    <row r="129" spans="2:18" ht="14.1" customHeight="1">
      <c r="B129" s="90"/>
      <c r="C129" s="878"/>
      <c r="D129" s="159"/>
      <c r="E129" s="160"/>
      <c r="F129" s="242"/>
      <c r="G129" s="238" t="s">
        <v>697</v>
      </c>
      <c r="H129" s="239"/>
      <c r="I129" s="240"/>
      <c r="J129" s="90"/>
      <c r="K129" s="880"/>
      <c r="L129" s="159"/>
      <c r="M129" s="242"/>
      <c r="N129" s="869" t="s">
        <v>371</v>
      </c>
      <c r="O129" s="870"/>
      <c r="P129" s="870"/>
      <c r="Q129" s="871"/>
      <c r="R129" s="240"/>
    </row>
    <row r="130" spans="2:18" ht="14.1" customHeight="1">
      <c r="B130" s="90"/>
      <c r="C130" s="90"/>
      <c r="D130" s="254"/>
      <c r="E130" s="90"/>
      <c r="F130" s="90"/>
      <c r="G130" s="90"/>
      <c r="H130" s="90"/>
      <c r="I130" s="255"/>
      <c r="J130" s="90"/>
      <c r="K130" s="880"/>
      <c r="L130" s="256" t="s">
        <v>723</v>
      </c>
      <c r="M130" s="239"/>
      <c r="N130" s="869" t="s">
        <v>700</v>
      </c>
      <c r="O130" s="870"/>
      <c r="P130" s="870"/>
      <c r="Q130" s="871"/>
      <c r="R130" s="240"/>
    </row>
    <row r="131" spans="2:18" ht="14.1" customHeight="1">
      <c r="B131" s="90"/>
      <c r="C131" s="90"/>
      <c r="D131" s="866" t="s">
        <v>724</v>
      </c>
      <c r="E131" s="881"/>
      <c r="F131" s="881"/>
      <c r="G131" s="882"/>
      <c r="H131" s="887"/>
      <c r="I131" s="888"/>
      <c r="J131" s="90"/>
      <c r="K131" s="880"/>
      <c r="L131" s="256" t="s">
        <v>725</v>
      </c>
      <c r="M131" s="239"/>
      <c r="N131" s="869" t="s">
        <v>839</v>
      </c>
      <c r="O131" s="870"/>
      <c r="P131" s="870"/>
      <c r="Q131" s="871"/>
      <c r="R131" s="240"/>
    </row>
    <row r="132" spans="2:18" ht="14.1" customHeight="1">
      <c r="B132" s="90"/>
      <c r="C132" s="90"/>
      <c r="D132" s="883"/>
      <c r="E132" s="884"/>
      <c r="F132" s="884"/>
      <c r="G132" s="885"/>
      <c r="H132" s="889"/>
      <c r="I132" s="890"/>
      <c r="J132" s="90"/>
      <c r="K132" s="880"/>
      <c r="L132" s="236" t="s">
        <v>726</v>
      </c>
      <c r="M132" s="237"/>
      <c r="N132" s="869" t="s">
        <v>704</v>
      </c>
      <c r="O132" s="870"/>
      <c r="P132" s="870"/>
      <c r="Q132" s="871"/>
      <c r="R132" s="240"/>
    </row>
    <row r="133" spans="2:18" ht="14.1" customHeight="1">
      <c r="B133" s="90"/>
      <c r="C133" s="90"/>
      <c r="D133" s="716"/>
      <c r="E133" s="717"/>
      <c r="F133" s="717"/>
      <c r="G133" s="886"/>
      <c r="H133" s="891"/>
      <c r="I133" s="892"/>
      <c r="J133" s="90"/>
      <c r="K133" s="880"/>
      <c r="L133" s="159"/>
      <c r="M133" s="242"/>
      <c r="N133" s="869" t="s">
        <v>371</v>
      </c>
      <c r="O133" s="870"/>
      <c r="P133" s="870"/>
      <c r="Q133" s="871"/>
      <c r="R133" s="240"/>
    </row>
    <row r="134" spans="2:18" ht="14.1" customHeight="1">
      <c r="B134" s="90"/>
      <c r="C134" s="90"/>
      <c r="D134" s="90"/>
      <c r="E134" s="90"/>
      <c r="F134" s="90"/>
      <c r="G134" s="90"/>
      <c r="H134" s="90"/>
      <c r="I134" s="90"/>
      <c r="J134" s="90"/>
      <c r="K134" s="880"/>
      <c r="L134" s="236" t="s">
        <v>727</v>
      </c>
      <c r="M134" s="237"/>
      <c r="N134" s="869" t="s">
        <v>708</v>
      </c>
      <c r="O134" s="870"/>
      <c r="P134" s="870"/>
      <c r="Q134" s="871"/>
      <c r="R134" s="240"/>
    </row>
    <row r="135" spans="2:18" ht="14.1" customHeight="1">
      <c r="B135" s="90"/>
      <c r="C135" s="90"/>
      <c r="D135" s="90"/>
      <c r="E135" s="90"/>
      <c r="F135" s="90"/>
      <c r="G135" s="90"/>
      <c r="H135" s="90"/>
      <c r="I135" s="90"/>
      <c r="J135" s="90"/>
      <c r="K135" s="880"/>
      <c r="L135" s="159"/>
      <c r="M135" s="242"/>
      <c r="N135" s="869" t="s">
        <v>371</v>
      </c>
      <c r="O135" s="870"/>
      <c r="P135" s="870"/>
      <c r="Q135" s="871"/>
      <c r="R135" s="240"/>
    </row>
    <row r="136" spans="2:18" ht="14.1" customHeight="1">
      <c r="B136" s="90"/>
      <c r="C136" s="90"/>
      <c r="D136" s="90"/>
      <c r="E136" s="90"/>
      <c r="F136" s="90"/>
      <c r="G136" s="90"/>
      <c r="H136" s="90"/>
      <c r="I136" s="90"/>
      <c r="J136" s="90"/>
      <c r="K136" s="880"/>
      <c r="L136" s="236" t="s">
        <v>728</v>
      </c>
      <c r="M136" s="237"/>
      <c r="N136" s="869" t="s">
        <v>713</v>
      </c>
      <c r="O136" s="870"/>
      <c r="P136" s="870"/>
      <c r="Q136" s="871"/>
      <c r="R136" s="240"/>
    </row>
    <row r="137" spans="2:18" ht="14.1" customHeight="1">
      <c r="B137" s="90"/>
      <c r="C137" s="90"/>
      <c r="D137" s="90"/>
      <c r="E137" s="90"/>
      <c r="F137" s="90"/>
      <c r="G137" s="90"/>
      <c r="H137" s="90"/>
      <c r="I137" s="90"/>
      <c r="J137" s="90"/>
      <c r="K137" s="880"/>
      <c r="L137" s="159"/>
      <c r="M137" s="242"/>
      <c r="N137" s="869" t="s">
        <v>371</v>
      </c>
      <c r="O137" s="870"/>
      <c r="P137" s="870"/>
      <c r="Q137" s="871"/>
      <c r="R137" s="240"/>
    </row>
    <row r="138" spans="2:18" ht="14.1" customHeight="1">
      <c r="B138" s="90"/>
      <c r="C138" s="90"/>
      <c r="D138" s="90"/>
      <c r="E138" s="90"/>
      <c r="F138" s="90"/>
      <c r="G138" s="90"/>
      <c r="H138" s="90"/>
      <c r="I138" s="90"/>
      <c r="J138" s="90"/>
      <c r="K138" s="880"/>
      <c r="L138" s="236" t="s">
        <v>729</v>
      </c>
      <c r="M138" s="237"/>
      <c r="N138" s="869" t="s">
        <v>717</v>
      </c>
      <c r="O138" s="870"/>
      <c r="P138" s="870"/>
      <c r="Q138" s="871"/>
      <c r="R138" s="240"/>
    </row>
    <row r="139" spans="2:18" ht="14.1" customHeight="1">
      <c r="B139" s="90"/>
      <c r="C139" s="90"/>
      <c r="D139" s="90"/>
      <c r="E139" s="90"/>
      <c r="F139" s="90"/>
      <c r="G139" s="90"/>
      <c r="H139" s="90"/>
      <c r="I139" s="90"/>
      <c r="J139" s="90"/>
      <c r="K139" s="880"/>
      <c r="L139" s="156"/>
      <c r="M139" s="245"/>
      <c r="N139" s="869" t="s">
        <v>718</v>
      </c>
      <c r="O139" s="870"/>
      <c r="P139" s="870"/>
      <c r="Q139" s="871"/>
      <c r="R139" s="240"/>
    </row>
    <row r="140" spans="2:18" ht="14.1" customHeight="1">
      <c r="B140" s="90"/>
      <c r="C140" s="90"/>
      <c r="D140" s="90"/>
      <c r="E140" s="90"/>
      <c r="F140" s="90"/>
      <c r="G140" s="90"/>
      <c r="H140" s="90"/>
      <c r="I140" s="90"/>
      <c r="J140" s="90"/>
      <c r="K140" s="880"/>
      <c r="L140" s="159"/>
      <c r="M140" s="242"/>
      <c r="N140" s="869" t="s">
        <v>371</v>
      </c>
      <c r="O140" s="870"/>
      <c r="P140" s="870"/>
      <c r="Q140" s="871"/>
      <c r="R140" s="240"/>
    </row>
    <row r="141" spans="2:18" ht="14.1" customHeight="1">
      <c r="B141" s="90"/>
      <c r="C141" s="90"/>
      <c r="D141" s="90"/>
      <c r="E141" s="90"/>
      <c r="F141" s="90"/>
      <c r="G141" s="90"/>
      <c r="H141" s="90"/>
      <c r="I141" s="90"/>
      <c r="J141" s="90"/>
      <c r="K141" s="896" t="s">
        <v>730</v>
      </c>
      <c r="L141" s="236" t="s">
        <v>731</v>
      </c>
      <c r="M141" s="237"/>
      <c r="N141" s="869" t="s">
        <v>732</v>
      </c>
      <c r="O141" s="870"/>
      <c r="P141" s="870"/>
      <c r="Q141" s="871"/>
      <c r="R141" s="240"/>
    </row>
    <row r="142" spans="2:18" ht="14.1" customHeight="1">
      <c r="B142" s="90"/>
      <c r="C142" s="90"/>
      <c r="D142" s="90"/>
      <c r="E142" s="90"/>
      <c r="F142" s="90"/>
      <c r="G142" s="90"/>
      <c r="H142" s="90"/>
      <c r="I142" s="90"/>
      <c r="J142" s="90"/>
      <c r="K142" s="896"/>
      <c r="L142" s="156"/>
      <c r="M142" s="245"/>
      <c r="N142" s="869" t="s">
        <v>733</v>
      </c>
      <c r="O142" s="870"/>
      <c r="P142" s="870"/>
      <c r="Q142" s="871"/>
      <c r="R142" s="257"/>
    </row>
    <row r="143" spans="2:18" ht="14.1" customHeight="1">
      <c r="B143" s="90"/>
      <c r="C143" s="90"/>
      <c r="D143" s="90"/>
      <c r="E143" s="90"/>
      <c r="F143" s="90"/>
      <c r="G143" s="90"/>
      <c r="H143" s="90"/>
      <c r="I143" s="90"/>
      <c r="J143" s="90"/>
      <c r="K143" s="896"/>
      <c r="L143" s="159"/>
      <c r="M143" s="242"/>
      <c r="N143" s="869" t="s">
        <v>734</v>
      </c>
      <c r="O143" s="870"/>
      <c r="P143" s="870"/>
      <c r="Q143" s="871"/>
      <c r="R143" s="240"/>
    </row>
    <row r="144" spans="2:18" ht="14.1" customHeight="1">
      <c r="B144" s="90"/>
      <c r="C144" s="90"/>
      <c r="D144" s="90"/>
      <c r="E144" s="90"/>
      <c r="F144" s="90"/>
      <c r="G144" s="90"/>
      <c r="H144" s="90"/>
      <c r="I144" s="90"/>
      <c r="J144" s="90"/>
      <c r="K144" s="896"/>
      <c r="L144" s="897" t="s">
        <v>735</v>
      </c>
      <c r="M144" s="897"/>
      <c r="N144" s="869" t="s">
        <v>840</v>
      </c>
      <c r="O144" s="870"/>
      <c r="P144" s="870"/>
      <c r="Q144" s="871"/>
      <c r="R144" s="240"/>
    </row>
    <row r="145" spans="2:20" ht="14.1" customHeight="1">
      <c r="B145" s="90"/>
      <c r="C145" s="90"/>
      <c r="D145" s="90"/>
      <c r="E145" s="90"/>
      <c r="F145" s="90"/>
      <c r="G145" s="90"/>
      <c r="H145" s="90"/>
      <c r="I145" s="90"/>
      <c r="J145" s="227"/>
      <c r="K145" s="90"/>
      <c r="L145" s="90"/>
      <c r="M145" s="90"/>
      <c r="N145" s="740" t="s">
        <v>736</v>
      </c>
      <c r="O145" s="752"/>
      <c r="P145" s="752"/>
      <c r="Q145" s="832"/>
      <c r="R145" s="258">
        <f>SUM(R113:R144,I113:I129)</f>
        <v>0</v>
      </c>
    </row>
    <row r="146" spans="2:20" ht="14.1" customHeight="1">
      <c r="B146" s="90"/>
      <c r="C146" s="90"/>
      <c r="D146" s="90"/>
      <c r="E146" s="90"/>
      <c r="F146" s="90"/>
      <c r="G146" s="90"/>
      <c r="H146" s="90"/>
      <c r="I146" s="90"/>
      <c r="J146" s="227"/>
      <c r="K146" s="90"/>
      <c r="L146" s="90"/>
      <c r="M146" s="90"/>
      <c r="N146" s="740" t="s">
        <v>737</v>
      </c>
      <c r="O146" s="752"/>
      <c r="P146" s="752"/>
      <c r="Q146" s="832"/>
      <c r="R146" s="259"/>
    </row>
    <row r="147" spans="2:20" ht="14.1" customHeight="1">
      <c r="B147" s="90"/>
      <c r="C147" s="90"/>
      <c r="D147" s="90"/>
      <c r="E147" s="90"/>
      <c r="F147" s="90"/>
      <c r="G147" s="90"/>
      <c r="H147" s="90"/>
      <c r="I147" s="90"/>
      <c r="J147" s="227"/>
      <c r="K147" s="90"/>
      <c r="L147" s="90"/>
      <c r="M147" s="90"/>
      <c r="N147" s="227"/>
      <c r="O147" s="227"/>
      <c r="P147" s="227"/>
      <c r="Q147" s="227"/>
      <c r="R147" s="260"/>
    </row>
    <row r="148" spans="2:20" ht="14.1" customHeight="1">
      <c r="B148" s="90"/>
      <c r="C148" s="90"/>
      <c r="D148" s="90"/>
      <c r="E148" s="90"/>
      <c r="F148" s="90"/>
      <c r="G148" s="90"/>
      <c r="H148" s="90"/>
      <c r="I148" s="90"/>
      <c r="J148" s="227"/>
      <c r="K148" s="90"/>
      <c r="L148" s="90"/>
      <c r="M148" s="90"/>
      <c r="N148" s="227"/>
      <c r="P148" s="90"/>
      <c r="Q148" s="90"/>
      <c r="R148" s="198"/>
    </row>
    <row r="149" spans="2:20" s="2" customFormat="1" ht="21" customHeight="1">
      <c r="B149" s="918" t="s">
        <v>841</v>
      </c>
      <c r="C149" s="918"/>
      <c r="D149" s="918"/>
      <c r="E149" s="918"/>
      <c r="F149" s="918"/>
      <c r="G149" s="918"/>
      <c r="H149" s="918"/>
      <c r="I149" s="918"/>
      <c r="J149" s="918"/>
      <c r="K149" s="918"/>
      <c r="L149" s="918"/>
      <c r="M149" s="918"/>
      <c r="N149" s="918"/>
      <c r="O149" s="918"/>
      <c r="P149" s="918"/>
      <c r="Q149" s="918"/>
      <c r="R149" s="918"/>
    </row>
    <row r="150" spans="2:20" s="2" customFormat="1" ht="15" customHeight="1">
      <c r="B150" s="90" t="s">
        <v>738</v>
      </c>
      <c r="C150" s="90"/>
      <c r="D150" s="90"/>
      <c r="E150" s="90"/>
      <c r="F150" s="90"/>
      <c r="G150" s="90"/>
      <c r="H150" s="90"/>
      <c r="I150" s="90"/>
      <c r="J150" s="90"/>
      <c r="K150" s="90"/>
      <c r="L150" s="90"/>
      <c r="M150" s="90"/>
      <c r="N150" s="90"/>
      <c r="O150" s="90"/>
      <c r="P150" s="90"/>
      <c r="Q150" s="90"/>
      <c r="R150" s="202" t="str">
        <f>G93</f>
        <v/>
      </c>
    </row>
    <row r="151" spans="2:20" s="2" customFormat="1" ht="14.25" customHeight="1">
      <c r="B151" s="90" t="s">
        <v>739</v>
      </c>
      <c r="J151" s="90"/>
      <c r="K151" s="90"/>
      <c r="L151" s="90"/>
      <c r="M151" s="90"/>
      <c r="N151" s="90"/>
      <c r="P151" s="262"/>
      <c r="Q151" s="262"/>
      <c r="R151" s="262"/>
    </row>
    <row r="152" spans="2:20" s="2" customFormat="1" ht="15" customHeight="1">
      <c r="B152" s="880" t="s">
        <v>538</v>
      </c>
      <c r="C152" s="697" t="s">
        <v>740</v>
      </c>
      <c r="D152" s="623" t="s">
        <v>741</v>
      </c>
      <c r="E152" s="623"/>
      <c r="F152" s="623"/>
      <c r="G152" s="623" t="s">
        <v>99</v>
      </c>
      <c r="H152" s="623" t="s">
        <v>612</v>
      </c>
      <c r="I152" s="623"/>
      <c r="J152" s="623"/>
      <c r="K152" s="623"/>
      <c r="L152" s="623"/>
      <c r="M152" s="623"/>
      <c r="N152" s="697" t="s">
        <v>742</v>
      </c>
      <c r="O152" s="697"/>
      <c r="P152" s="623" t="s">
        <v>743</v>
      </c>
      <c r="Q152" s="623"/>
      <c r="R152" s="623"/>
    </row>
    <row r="153" spans="2:20" s="2" customFormat="1" ht="15" customHeight="1">
      <c r="B153" s="880"/>
      <c r="C153" s="697"/>
      <c r="D153" s="623"/>
      <c r="E153" s="623"/>
      <c r="F153" s="623"/>
      <c r="G153" s="623"/>
      <c r="H153" s="623"/>
      <c r="I153" s="623"/>
      <c r="J153" s="623"/>
      <c r="K153" s="623"/>
      <c r="L153" s="623"/>
      <c r="M153" s="623"/>
      <c r="N153" s="697" t="s">
        <v>744</v>
      </c>
      <c r="O153" s="697"/>
      <c r="P153" s="623"/>
      <c r="Q153" s="623"/>
      <c r="R153" s="623"/>
    </row>
    <row r="154" spans="2:20" s="2" customFormat="1" ht="24.75" customHeight="1">
      <c r="B154" s="772">
        <v>1</v>
      </c>
      <c r="C154" s="772" t="str">
        <f>IF(O84="○","本社登録","－")</f>
        <v>－</v>
      </c>
      <c r="D154" s="912" t="s">
        <v>745</v>
      </c>
      <c r="E154" s="912"/>
      <c r="F154" s="912"/>
      <c r="G154" s="913" t="str">
        <f>'02入力票（その２）'!I12</f>
        <v/>
      </c>
      <c r="H154" s="914" t="str">
        <f>CONCATENATE('02入力票（その２）'!I14,'02入力票（その２）'!I16,'02入力票（その２）'!I18)</f>
        <v>※　選択してください。</v>
      </c>
      <c r="I154" s="836"/>
      <c r="J154" s="836"/>
      <c r="K154" s="836"/>
      <c r="L154" s="836"/>
      <c r="M154" s="915"/>
      <c r="N154" s="912" t="str">
        <f>'02入力票（その２）'!I26</f>
        <v/>
      </c>
      <c r="O154" s="912"/>
      <c r="P154" s="721" t="str">
        <f>IF(O84="○",S38,"　")</f>
        <v>　</v>
      </c>
      <c r="Q154" s="721"/>
      <c r="R154" s="721"/>
    </row>
    <row r="155" spans="2:20" s="2" customFormat="1" ht="24.75" customHeight="1">
      <c r="B155" s="623"/>
      <c r="C155" s="623"/>
      <c r="D155" s="697"/>
      <c r="E155" s="697"/>
      <c r="F155" s="697"/>
      <c r="G155" s="908"/>
      <c r="H155" s="898" t="str">
        <f>'02入力票（その２）'!I20</f>
        <v/>
      </c>
      <c r="I155" s="899"/>
      <c r="J155" s="899"/>
      <c r="K155" s="899"/>
      <c r="L155" s="899"/>
      <c r="M155" s="900"/>
      <c r="N155" s="697" t="str">
        <f>'02入力票（その２）'!I27</f>
        <v/>
      </c>
      <c r="O155" s="697"/>
      <c r="P155" s="723"/>
      <c r="Q155" s="723"/>
      <c r="R155" s="723"/>
    </row>
    <row r="156" spans="2:20" s="2" customFormat="1" ht="24.75" customHeight="1">
      <c r="B156" s="810" t="str">
        <f>IF(D156="","",2)</f>
        <v/>
      </c>
      <c r="C156" s="623" t="str">
        <f>IF(O85="○",O85,"－")</f>
        <v>－</v>
      </c>
      <c r="D156" s="697" t="str">
        <f>IF(ISBLANK('02入力票（その２）'!G41),"",'02入力票（その２）'!G41)</f>
        <v/>
      </c>
      <c r="E156" s="697"/>
      <c r="F156" s="697"/>
      <c r="G156" s="908" t="str">
        <f>'02入力票（その２）'!I31</f>
        <v/>
      </c>
      <c r="H156" s="909" t="str">
        <f>CONCATENATE('02入力票（その２）'!I33,'02入力票（その２）'!I35,'02入力票（その２）'!I37)</f>
        <v>※　選択してください。</v>
      </c>
      <c r="I156" s="910"/>
      <c r="J156" s="910"/>
      <c r="K156" s="910"/>
      <c r="L156" s="910"/>
      <c r="M156" s="911"/>
      <c r="N156" s="697" t="str">
        <f>'02入力票（その２）'!I46</f>
        <v/>
      </c>
      <c r="O156" s="697"/>
      <c r="P156" s="723" t="str">
        <f>IF(O85="○",S38,"　")</f>
        <v>　</v>
      </c>
      <c r="Q156" s="723"/>
      <c r="R156" s="723"/>
      <c r="T156" s="463"/>
    </row>
    <row r="157" spans="2:20" s="2" customFormat="1" ht="24.75" customHeight="1">
      <c r="B157" s="772"/>
      <c r="C157" s="623"/>
      <c r="D157" s="697"/>
      <c r="E157" s="697"/>
      <c r="F157" s="697"/>
      <c r="G157" s="908"/>
      <c r="H157" s="898" t="str">
        <f>'02入力票（その２）'!I39</f>
        <v/>
      </c>
      <c r="I157" s="899"/>
      <c r="J157" s="899"/>
      <c r="K157" s="899"/>
      <c r="L157" s="899"/>
      <c r="M157" s="900"/>
      <c r="N157" s="697" t="str">
        <f>'02入力票（その２）'!I47</f>
        <v/>
      </c>
      <c r="O157" s="697"/>
      <c r="P157" s="723"/>
      <c r="Q157" s="723"/>
      <c r="R157" s="723"/>
      <c r="T157" s="463"/>
    </row>
    <row r="158" spans="2:20" s="2" customFormat="1" ht="15" customHeight="1">
      <c r="B158" s="901"/>
      <c r="C158" s="697"/>
      <c r="D158" s="901"/>
      <c r="E158" s="901"/>
      <c r="F158" s="901"/>
      <c r="G158" s="901"/>
      <c r="H158" s="902"/>
      <c r="I158" s="903"/>
      <c r="J158" s="903"/>
      <c r="K158" s="903"/>
      <c r="L158" s="903"/>
      <c r="M158" s="904"/>
      <c r="N158" s="901"/>
      <c r="O158" s="901"/>
      <c r="P158" s="916"/>
      <c r="Q158" s="916"/>
      <c r="R158" s="916"/>
    </row>
    <row r="159" spans="2:20" s="2" customFormat="1" ht="15" customHeight="1">
      <c r="B159" s="901"/>
      <c r="C159" s="697"/>
      <c r="D159" s="901"/>
      <c r="E159" s="901"/>
      <c r="F159" s="901"/>
      <c r="G159" s="901"/>
      <c r="H159" s="905"/>
      <c r="I159" s="906"/>
      <c r="J159" s="906"/>
      <c r="K159" s="906"/>
      <c r="L159" s="906"/>
      <c r="M159" s="907"/>
      <c r="N159" s="901"/>
      <c r="O159" s="901"/>
      <c r="P159" s="916"/>
      <c r="Q159" s="916"/>
      <c r="R159" s="916"/>
    </row>
    <row r="160" spans="2:20" s="2" customFormat="1" ht="15" customHeight="1">
      <c r="B160" s="901"/>
      <c r="C160" s="697"/>
      <c r="D160" s="901"/>
      <c r="E160" s="901"/>
      <c r="F160" s="901"/>
      <c r="G160" s="901"/>
      <c r="H160" s="902"/>
      <c r="I160" s="903"/>
      <c r="J160" s="903"/>
      <c r="K160" s="903"/>
      <c r="L160" s="903"/>
      <c r="M160" s="904"/>
      <c r="N160" s="901"/>
      <c r="O160" s="901"/>
      <c r="P160" s="916"/>
      <c r="Q160" s="916"/>
      <c r="R160" s="916"/>
    </row>
    <row r="161" spans="2:18" s="2" customFormat="1" ht="15" customHeight="1">
      <c r="B161" s="901"/>
      <c r="C161" s="697"/>
      <c r="D161" s="901"/>
      <c r="E161" s="901"/>
      <c r="F161" s="901"/>
      <c r="G161" s="901"/>
      <c r="H161" s="905"/>
      <c r="I161" s="906"/>
      <c r="J161" s="906"/>
      <c r="K161" s="906"/>
      <c r="L161" s="906"/>
      <c r="M161" s="907"/>
      <c r="N161" s="901"/>
      <c r="O161" s="901"/>
      <c r="P161" s="916"/>
      <c r="Q161" s="916"/>
      <c r="R161" s="916"/>
    </row>
    <row r="162" spans="2:18" s="2" customFormat="1" ht="15" customHeight="1">
      <c r="B162" s="901"/>
      <c r="C162" s="697"/>
      <c r="D162" s="901"/>
      <c r="E162" s="901"/>
      <c r="F162" s="901"/>
      <c r="G162" s="901"/>
      <c r="H162" s="902"/>
      <c r="I162" s="903"/>
      <c r="J162" s="903"/>
      <c r="K162" s="903"/>
      <c r="L162" s="903"/>
      <c r="M162" s="904"/>
      <c r="N162" s="901"/>
      <c r="O162" s="901"/>
      <c r="P162" s="916"/>
      <c r="Q162" s="916"/>
      <c r="R162" s="916"/>
    </row>
    <row r="163" spans="2:18" s="2" customFormat="1" ht="15" customHeight="1">
      <c r="B163" s="901"/>
      <c r="C163" s="697"/>
      <c r="D163" s="901"/>
      <c r="E163" s="901"/>
      <c r="F163" s="901"/>
      <c r="G163" s="901"/>
      <c r="H163" s="905"/>
      <c r="I163" s="906"/>
      <c r="J163" s="906"/>
      <c r="K163" s="906"/>
      <c r="L163" s="906"/>
      <c r="M163" s="907"/>
      <c r="N163" s="901"/>
      <c r="O163" s="901"/>
      <c r="P163" s="916"/>
      <c r="Q163" s="916"/>
      <c r="R163" s="916"/>
    </row>
    <row r="164" spans="2:18" s="2" customFormat="1" ht="15" customHeight="1">
      <c r="B164" s="901"/>
      <c r="C164" s="697"/>
      <c r="D164" s="901"/>
      <c r="E164" s="901"/>
      <c r="F164" s="901"/>
      <c r="G164" s="901"/>
      <c r="H164" s="902"/>
      <c r="I164" s="903"/>
      <c r="J164" s="903"/>
      <c r="K164" s="903"/>
      <c r="L164" s="903"/>
      <c r="M164" s="904"/>
      <c r="N164" s="901"/>
      <c r="O164" s="901"/>
      <c r="P164" s="916"/>
      <c r="Q164" s="916"/>
      <c r="R164" s="916"/>
    </row>
    <row r="165" spans="2:18" s="2" customFormat="1" ht="15" customHeight="1">
      <c r="B165" s="901"/>
      <c r="C165" s="697"/>
      <c r="D165" s="901"/>
      <c r="E165" s="901"/>
      <c r="F165" s="901"/>
      <c r="G165" s="901"/>
      <c r="H165" s="905"/>
      <c r="I165" s="906"/>
      <c r="J165" s="906"/>
      <c r="K165" s="906"/>
      <c r="L165" s="906"/>
      <c r="M165" s="907"/>
      <c r="N165" s="901"/>
      <c r="O165" s="901"/>
      <c r="P165" s="916"/>
      <c r="Q165" s="916"/>
      <c r="R165" s="916"/>
    </row>
    <row r="166" spans="2:18" s="2" customFormat="1" ht="15" customHeight="1">
      <c r="B166" s="901"/>
      <c r="C166" s="697"/>
      <c r="D166" s="901"/>
      <c r="E166" s="901"/>
      <c r="F166" s="901"/>
      <c r="G166" s="901"/>
      <c r="H166" s="902"/>
      <c r="I166" s="903"/>
      <c r="J166" s="903"/>
      <c r="K166" s="903"/>
      <c r="L166" s="903"/>
      <c r="M166" s="904"/>
      <c r="N166" s="901"/>
      <c r="O166" s="901"/>
      <c r="P166" s="916"/>
      <c r="Q166" s="916"/>
      <c r="R166" s="916"/>
    </row>
    <row r="167" spans="2:18" s="2" customFormat="1" ht="15" customHeight="1">
      <c r="B167" s="901"/>
      <c r="C167" s="697"/>
      <c r="D167" s="901"/>
      <c r="E167" s="901"/>
      <c r="F167" s="901"/>
      <c r="G167" s="901"/>
      <c r="H167" s="905"/>
      <c r="I167" s="906"/>
      <c r="J167" s="906"/>
      <c r="K167" s="906"/>
      <c r="L167" s="906"/>
      <c r="M167" s="907"/>
      <c r="N167" s="901"/>
      <c r="O167" s="901"/>
      <c r="P167" s="916"/>
      <c r="Q167" s="916"/>
      <c r="R167" s="916"/>
    </row>
    <row r="168" spans="2:18" s="2" customFormat="1" ht="15" customHeight="1">
      <c r="B168" s="901"/>
      <c r="C168" s="697"/>
      <c r="D168" s="901"/>
      <c r="E168" s="901"/>
      <c r="F168" s="901"/>
      <c r="G168" s="901"/>
      <c r="H168" s="902"/>
      <c r="I168" s="903"/>
      <c r="J168" s="903"/>
      <c r="K168" s="903"/>
      <c r="L168" s="903"/>
      <c r="M168" s="904"/>
      <c r="N168" s="901"/>
      <c r="O168" s="901"/>
      <c r="P168" s="916"/>
      <c r="Q168" s="916"/>
      <c r="R168" s="916"/>
    </row>
    <row r="169" spans="2:18" s="2" customFormat="1" ht="15" customHeight="1">
      <c r="B169" s="901"/>
      <c r="C169" s="697"/>
      <c r="D169" s="901"/>
      <c r="E169" s="901"/>
      <c r="F169" s="901"/>
      <c r="G169" s="901"/>
      <c r="H169" s="905"/>
      <c r="I169" s="906"/>
      <c r="J169" s="906"/>
      <c r="K169" s="906"/>
      <c r="L169" s="906"/>
      <c r="M169" s="907"/>
      <c r="N169" s="901"/>
      <c r="O169" s="901"/>
      <c r="P169" s="916"/>
      <c r="Q169" s="916"/>
      <c r="R169" s="916"/>
    </row>
    <row r="170" spans="2:18" s="2" customFormat="1" ht="15" customHeight="1">
      <c r="B170" s="901"/>
      <c r="C170" s="697"/>
      <c r="D170" s="901"/>
      <c r="E170" s="901"/>
      <c r="F170" s="901"/>
      <c r="G170" s="901"/>
      <c r="H170" s="902"/>
      <c r="I170" s="903"/>
      <c r="J170" s="903"/>
      <c r="K170" s="903"/>
      <c r="L170" s="903"/>
      <c r="M170" s="904"/>
      <c r="N170" s="901"/>
      <c r="O170" s="901"/>
      <c r="P170" s="916"/>
      <c r="Q170" s="916"/>
      <c r="R170" s="916"/>
    </row>
    <row r="171" spans="2:18" s="2" customFormat="1" ht="15" customHeight="1">
      <c r="B171" s="901"/>
      <c r="C171" s="697"/>
      <c r="D171" s="901"/>
      <c r="E171" s="901"/>
      <c r="F171" s="901"/>
      <c r="G171" s="901"/>
      <c r="H171" s="905"/>
      <c r="I171" s="906"/>
      <c r="J171" s="906"/>
      <c r="K171" s="906"/>
      <c r="L171" s="906"/>
      <c r="M171" s="907"/>
      <c r="N171" s="901"/>
      <c r="O171" s="901"/>
      <c r="P171" s="916"/>
      <c r="Q171" s="916"/>
      <c r="R171" s="916"/>
    </row>
    <row r="172" spans="2:18" s="2" customFormat="1" ht="15" customHeight="1">
      <c r="B172" s="901"/>
      <c r="C172" s="697"/>
      <c r="D172" s="901"/>
      <c r="E172" s="901"/>
      <c r="F172" s="901"/>
      <c r="G172" s="901"/>
      <c r="H172" s="902"/>
      <c r="I172" s="903"/>
      <c r="J172" s="903"/>
      <c r="K172" s="903"/>
      <c r="L172" s="903"/>
      <c r="M172" s="904"/>
      <c r="N172" s="901"/>
      <c r="O172" s="901"/>
      <c r="P172" s="916"/>
      <c r="Q172" s="916"/>
      <c r="R172" s="916"/>
    </row>
    <row r="173" spans="2:18" s="2" customFormat="1" ht="15" customHeight="1">
      <c r="B173" s="901"/>
      <c r="C173" s="697"/>
      <c r="D173" s="901"/>
      <c r="E173" s="901"/>
      <c r="F173" s="901"/>
      <c r="G173" s="901"/>
      <c r="H173" s="905"/>
      <c r="I173" s="906"/>
      <c r="J173" s="906"/>
      <c r="K173" s="906"/>
      <c r="L173" s="906"/>
      <c r="M173" s="907"/>
      <c r="N173" s="901"/>
      <c r="O173" s="901"/>
      <c r="P173" s="916"/>
      <c r="Q173" s="916"/>
      <c r="R173" s="916"/>
    </row>
    <row r="174" spans="2:18" s="2" customFormat="1" ht="15" customHeight="1">
      <c r="B174" s="901"/>
      <c r="C174" s="697"/>
      <c r="D174" s="901"/>
      <c r="E174" s="901"/>
      <c r="F174" s="901"/>
      <c r="G174" s="901"/>
      <c r="H174" s="902"/>
      <c r="I174" s="903"/>
      <c r="J174" s="903"/>
      <c r="K174" s="903"/>
      <c r="L174" s="903"/>
      <c r="M174" s="904"/>
      <c r="N174" s="901"/>
      <c r="O174" s="901"/>
      <c r="P174" s="916"/>
      <c r="Q174" s="916"/>
      <c r="R174" s="916"/>
    </row>
    <row r="175" spans="2:18" s="2" customFormat="1" ht="15" customHeight="1">
      <c r="B175" s="901"/>
      <c r="C175" s="697"/>
      <c r="D175" s="901"/>
      <c r="E175" s="901"/>
      <c r="F175" s="901"/>
      <c r="G175" s="901"/>
      <c r="H175" s="905"/>
      <c r="I175" s="906"/>
      <c r="J175" s="906"/>
      <c r="K175" s="906"/>
      <c r="L175" s="906"/>
      <c r="M175" s="907"/>
      <c r="N175" s="901"/>
      <c r="O175" s="901"/>
      <c r="P175" s="916"/>
      <c r="Q175" s="916"/>
      <c r="R175" s="916"/>
    </row>
    <row r="176" spans="2:18" s="2" customFormat="1" ht="15" customHeight="1">
      <c r="B176" s="901"/>
      <c r="C176" s="697"/>
      <c r="D176" s="901"/>
      <c r="E176" s="901"/>
      <c r="F176" s="901"/>
      <c r="G176" s="901"/>
      <c r="H176" s="902"/>
      <c r="I176" s="903"/>
      <c r="J176" s="903"/>
      <c r="K176" s="903"/>
      <c r="L176" s="903"/>
      <c r="M176" s="904"/>
      <c r="N176" s="901"/>
      <c r="O176" s="901"/>
      <c r="P176" s="916"/>
      <c r="Q176" s="916"/>
      <c r="R176" s="916"/>
    </row>
    <row r="177" spans="2:18" s="2" customFormat="1" ht="15" customHeight="1">
      <c r="B177" s="901"/>
      <c r="C177" s="697"/>
      <c r="D177" s="901"/>
      <c r="E177" s="901"/>
      <c r="F177" s="901"/>
      <c r="G177" s="901"/>
      <c r="H177" s="905"/>
      <c r="I177" s="906"/>
      <c r="J177" s="906"/>
      <c r="K177" s="906"/>
      <c r="L177" s="906"/>
      <c r="M177" s="907"/>
      <c r="N177" s="901"/>
      <c r="O177" s="901"/>
      <c r="P177" s="916"/>
      <c r="Q177" s="916"/>
      <c r="R177" s="916"/>
    </row>
    <row r="178" spans="2:18" s="2" customFormat="1" ht="15" customHeight="1">
      <c r="B178" s="90" t="s">
        <v>746</v>
      </c>
      <c r="C178" s="90"/>
      <c r="D178" s="90"/>
      <c r="E178" s="90"/>
      <c r="F178" s="90"/>
      <c r="G178" s="90"/>
      <c r="H178" s="90"/>
      <c r="I178" s="90"/>
      <c r="J178" s="90"/>
      <c r="K178" s="90"/>
      <c r="L178" s="90"/>
      <c r="M178" s="90"/>
      <c r="N178" s="90"/>
    </row>
    <row r="179" spans="2:18" s="2" customFormat="1" ht="15" customHeight="1">
      <c r="B179" s="90">
        <v>1</v>
      </c>
      <c r="C179" s="875" t="s">
        <v>747</v>
      </c>
      <c r="D179" s="875"/>
      <c r="E179" s="875"/>
      <c r="F179" s="875"/>
      <c r="G179" s="875"/>
      <c r="H179" s="875"/>
      <c r="I179" s="875"/>
      <c r="J179" s="875"/>
      <c r="K179" s="875"/>
      <c r="L179" s="875"/>
      <c r="M179" s="875"/>
      <c r="N179" s="875"/>
      <c r="O179" s="875"/>
      <c r="P179" s="875"/>
      <c r="Q179" s="875"/>
      <c r="R179" s="90"/>
    </row>
    <row r="180" spans="2:18" s="2" customFormat="1" ht="15" customHeight="1">
      <c r="B180" s="90">
        <v>2</v>
      </c>
      <c r="C180" s="875" t="s">
        <v>748</v>
      </c>
      <c r="D180" s="875"/>
      <c r="E180" s="875"/>
      <c r="F180" s="875"/>
      <c r="G180" s="875"/>
      <c r="H180" s="875"/>
      <c r="I180" s="875"/>
      <c r="J180" s="875"/>
      <c r="K180" s="875"/>
      <c r="L180" s="875"/>
      <c r="M180" s="875"/>
      <c r="N180" s="875"/>
      <c r="O180" s="875"/>
      <c r="P180" s="875"/>
      <c r="Q180" s="875"/>
      <c r="R180" s="90"/>
    </row>
    <row r="181" spans="2:18" s="2" customFormat="1" ht="15" customHeight="1">
      <c r="B181" s="90">
        <v>3</v>
      </c>
      <c r="C181" s="875" t="s">
        <v>749</v>
      </c>
      <c r="D181" s="875"/>
      <c r="E181" s="875"/>
      <c r="F181" s="875"/>
      <c r="G181" s="875"/>
      <c r="H181" s="875"/>
      <c r="I181" s="875"/>
      <c r="J181" s="875"/>
      <c r="K181" s="875"/>
      <c r="L181" s="875"/>
      <c r="M181" s="875"/>
      <c r="N181" s="875"/>
      <c r="O181" s="875"/>
      <c r="P181" s="875"/>
      <c r="Q181" s="875"/>
      <c r="R181" s="90"/>
    </row>
    <row r="182" spans="2:18" s="2" customFormat="1" ht="15" customHeight="1">
      <c r="B182" s="90">
        <v>4</v>
      </c>
      <c r="C182" s="875" t="s">
        <v>2442</v>
      </c>
      <c r="D182" s="875"/>
      <c r="E182" s="875"/>
      <c r="F182" s="875"/>
      <c r="G182" s="875"/>
      <c r="H182" s="875"/>
      <c r="I182" s="875"/>
      <c r="J182" s="875"/>
      <c r="K182" s="875"/>
      <c r="L182" s="875"/>
      <c r="M182" s="875"/>
      <c r="N182" s="875"/>
      <c r="O182" s="875"/>
      <c r="P182" s="875"/>
      <c r="Q182" s="875"/>
      <c r="R182" s="198"/>
    </row>
    <row r="183" spans="2:18" s="2" customFormat="1" ht="15" customHeight="1">
      <c r="B183" s="235"/>
      <c r="C183" s="235"/>
      <c r="D183" s="90"/>
      <c r="E183" s="90"/>
      <c r="F183" s="90"/>
      <c r="G183" s="90"/>
      <c r="H183" s="90"/>
      <c r="I183" s="90"/>
      <c r="J183" s="90"/>
      <c r="K183" s="90"/>
      <c r="L183" s="90"/>
      <c r="M183" s="90"/>
      <c r="N183" s="90"/>
      <c r="O183" s="90"/>
      <c r="P183" s="90"/>
      <c r="Q183" s="90"/>
      <c r="R183" s="90"/>
    </row>
    <row r="184" spans="2:18" s="2" customFormat="1" ht="22.5" customHeight="1">
      <c r="B184" s="917" t="s">
        <v>750</v>
      </c>
      <c r="C184" s="917"/>
      <c r="D184" s="917"/>
      <c r="E184" s="917"/>
      <c r="F184" s="917"/>
      <c r="G184" s="917"/>
      <c r="H184" s="917"/>
      <c r="I184" s="917"/>
      <c r="J184" s="917"/>
      <c r="K184" s="917"/>
      <c r="L184" s="917"/>
      <c r="M184" s="917"/>
      <c r="N184" s="917"/>
      <c r="O184" s="917"/>
      <c r="P184" s="917"/>
      <c r="Q184" s="917"/>
      <c r="R184" s="917"/>
    </row>
    <row r="185" spans="2:18" s="2" customFormat="1" ht="15" customHeight="1">
      <c r="B185" s="90"/>
      <c r="C185" s="90"/>
      <c r="D185" s="227"/>
      <c r="E185" s="227"/>
      <c r="F185" s="89"/>
      <c r="G185" s="89"/>
      <c r="H185" s="89"/>
      <c r="I185" s="89"/>
      <c r="J185" s="89"/>
      <c r="K185" s="89"/>
      <c r="L185" s="89"/>
      <c r="M185" s="89"/>
      <c r="N185" s="89"/>
      <c r="O185" s="90"/>
      <c r="P185" s="90"/>
      <c r="Q185" s="90"/>
      <c r="R185" s="90"/>
    </row>
    <row r="186" spans="2:18" s="2" customFormat="1" ht="15" customHeight="1">
      <c r="B186" s="90"/>
      <c r="C186" s="90"/>
      <c r="D186" s="90"/>
      <c r="E186" s="90"/>
      <c r="F186" s="90"/>
      <c r="G186" s="90"/>
      <c r="H186" s="90"/>
      <c r="I186" s="90"/>
      <c r="J186" s="90"/>
      <c r="K186" s="90"/>
      <c r="L186" s="90"/>
      <c r="M186" s="90"/>
      <c r="N186" s="90"/>
      <c r="O186" s="90"/>
      <c r="P186" s="835" t="str">
        <f>IF(ISBLANK('02入力票（その２）'!$G$168),"年　　　月　　　日",'02入力票（その２）'!$G$168)</f>
        <v>年　　　月　　　日</v>
      </c>
      <c r="Q186" s="835"/>
      <c r="R186" s="835"/>
    </row>
    <row r="187" spans="2:18" s="2" customFormat="1" ht="24.75" customHeight="1">
      <c r="B187" s="90"/>
      <c r="C187" s="624" t="s">
        <v>2517</v>
      </c>
      <c r="D187" s="625"/>
      <c r="E187" s="625"/>
      <c r="F187" s="625"/>
      <c r="G187" s="625"/>
      <c r="H187" s="625"/>
      <c r="I187" s="626"/>
      <c r="J187" s="623" t="s">
        <v>673</v>
      </c>
      <c r="K187" s="90"/>
      <c r="L187" s="90"/>
      <c r="M187" s="90"/>
      <c r="N187" s="90"/>
      <c r="O187" s="90"/>
      <c r="P187" s="90"/>
      <c r="Q187" s="90"/>
      <c r="R187" s="90"/>
    </row>
    <row r="188" spans="2:18" s="2" customFormat="1" ht="24.75" customHeight="1">
      <c r="B188" s="90"/>
      <c r="C188" s="630"/>
      <c r="D188" s="631"/>
      <c r="E188" s="631"/>
      <c r="F188" s="631"/>
      <c r="G188" s="631"/>
      <c r="H188" s="631"/>
      <c r="I188" s="632"/>
      <c r="J188" s="623"/>
      <c r="K188" s="90"/>
      <c r="L188" s="90"/>
      <c r="M188" s="90"/>
      <c r="N188" s="90"/>
      <c r="O188" s="90"/>
      <c r="P188" s="90"/>
      <c r="Q188" s="90"/>
      <c r="R188" s="90"/>
    </row>
    <row r="189" spans="2:18" s="2" customFormat="1" ht="15" customHeight="1">
      <c r="B189" s="90"/>
      <c r="C189" s="627"/>
      <c r="D189" s="628"/>
      <c r="E189" s="628"/>
      <c r="F189" s="628"/>
      <c r="G189" s="628"/>
      <c r="H189" s="628"/>
      <c r="I189" s="629"/>
      <c r="J189" s="623"/>
      <c r="K189" s="90"/>
      <c r="L189" s="90"/>
      <c r="M189" s="90"/>
      <c r="N189" s="90"/>
      <c r="O189" s="90"/>
      <c r="P189" s="90"/>
      <c r="Q189" s="90"/>
      <c r="R189" s="90"/>
    </row>
    <row r="190" spans="2:18" s="2" customFormat="1" ht="15" customHeight="1">
      <c r="B190" s="90"/>
      <c r="C190" s="90"/>
      <c r="D190" s="90"/>
      <c r="E190" s="90"/>
      <c r="F190" s="90"/>
      <c r="G190" s="90"/>
      <c r="H190" s="90"/>
      <c r="I190" s="90"/>
      <c r="J190" s="90"/>
      <c r="K190" s="90"/>
      <c r="L190" s="90"/>
      <c r="M190" s="90"/>
      <c r="N190" s="90"/>
      <c r="O190" s="90"/>
      <c r="P190" s="90"/>
      <c r="Q190" s="90"/>
      <c r="R190" s="90"/>
    </row>
    <row r="191" spans="2:18" s="2" customFormat="1" ht="15" customHeight="1">
      <c r="B191" s="90"/>
      <c r="C191" s="90"/>
      <c r="D191" s="227"/>
      <c r="E191" s="227"/>
      <c r="G191" s="89"/>
      <c r="H191" s="227" t="s">
        <v>842</v>
      </c>
      <c r="I191" s="264" t="str">
        <f>'02入力票（その２）'!I12</f>
        <v/>
      </c>
      <c r="J191" s="89"/>
      <c r="K191" s="89"/>
      <c r="L191" s="218"/>
      <c r="M191" s="218"/>
      <c r="N191" s="218"/>
      <c r="O191" s="90"/>
      <c r="P191" s="90"/>
      <c r="Q191" s="90"/>
      <c r="R191" s="90"/>
    </row>
    <row r="192" spans="2:18" s="2" customFormat="1" ht="15" customHeight="1">
      <c r="B192" s="90"/>
      <c r="C192" s="227"/>
      <c r="D192" s="227"/>
      <c r="E192" s="227"/>
      <c r="F192" s="829" t="s">
        <v>44</v>
      </c>
      <c r="G192" s="829"/>
      <c r="H192" s="218"/>
      <c r="I192" s="89" t="str">
        <f>CONCATENATE(G90,"　",L90)</f>
        <v>※　選択してください。　</v>
      </c>
      <c r="J192" s="89"/>
      <c r="K192" s="89"/>
      <c r="L192" s="89"/>
      <c r="M192" s="89"/>
      <c r="N192" s="89"/>
      <c r="O192" s="89"/>
      <c r="P192" s="89"/>
      <c r="Q192" s="90"/>
      <c r="R192" s="90"/>
    </row>
    <row r="193" spans="2:18" s="2" customFormat="1" ht="15" customHeight="1">
      <c r="B193" s="90"/>
      <c r="C193" s="227"/>
      <c r="D193" s="227"/>
      <c r="E193" s="227"/>
      <c r="F193" s="89"/>
      <c r="G193" s="89"/>
      <c r="H193" s="265"/>
      <c r="I193" s="89"/>
      <c r="J193" s="266"/>
      <c r="K193" s="266"/>
      <c r="L193" s="266"/>
      <c r="M193" s="266"/>
      <c r="N193" s="266"/>
      <c r="O193" s="266"/>
      <c r="P193" s="266"/>
      <c r="Q193" s="90"/>
      <c r="R193" s="90"/>
    </row>
    <row r="194" spans="2:18" s="2" customFormat="1" ht="15" customHeight="1">
      <c r="B194" s="90"/>
      <c r="C194" s="227"/>
      <c r="D194" s="89" t="s">
        <v>751</v>
      </c>
      <c r="E194" s="89"/>
      <c r="F194" s="829" t="s">
        <v>609</v>
      </c>
      <c r="G194" s="829"/>
      <c r="H194" s="235"/>
      <c r="I194" s="89" t="str">
        <f>'02入力票（その２）'!I21</f>
        <v/>
      </c>
      <c r="J194" s="89"/>
      <c r="K194" s="89"/>
      <c r="L194" s="89"/>
      <c r="M194" s="89"/>
      <c r="N194" s="89"/>
      <c r="O194" s="89"/>
      <c r="P194" s="90"/>
      <c r="Q194" s="90"/>
      <c r="R194" s="90"/>
    </row>
    <row r="195" spans="2:18" s="2" customFormat="1" ht="15" customHeight="1">
      <c r="B195" s="90"/>
      <c r="C195" s="227"/>
      <c r="F195" s="89"/>
      <c r="G195" s="89"/>
      <c r="H195" s="235"/>
      <c r="I195" s="89"/>
      <c r="J195" s="89"/>
      <c r="K195" s="89"/>
      <c r="L195" s="89"/>
      <c r="M195" s="89"/>
      <c r="N195" s="89"/>
      <c r="O195" s="89"/>
      <c r="P195" s="90"/>
      <c r="Q195" s="90"/>
      <c r="R195" s="90"/>
    </row>
    <row r="196" spans="2:18" s="2" customFormat="1" ht="15" customHeight="1">
      <c r="B196" s="90"/>
      <c r="C196" s="227"/>
      <c r="D196" s="227"/>
      <c r="E196" s="227"/>
      <c r="F196" s="829" t="s">
        <v>752</v>
      </c>
      <c r="G196" s="829"/>
      <c r="H196" s="255"/>
      <c r="I196" s="89" t="str">
        <f>CONCATENATE('02入力票（その２）'!I23,"　",'02入力票（その２）'!I24)</f>
        <v>　</v>
      </c>
      <c r="J196" s="89"/>
      <c r="K196" s="89"/>
      <c r="L196" s="89"/>
      <c r="N196" s="255" t="s">
        <v>753</v>
      </c>
      <c r="O196" s="89"/>
      <c r="Q196" s="90"/>
      <c r="R196" s="90"/>
    </row>
    <row r="197" spans="2:18" s="2" customFormat="1" ht="15" customHeight="1">
      <c r="B197" s="90"/>
      <c r="C197" s="227"/>
      <c r="D197" s="227"/>
      <c r="E197" s="227"/>
      <c r="F197" s="89"/>
      <c r="G197" s="89"/>
      <c r="H197" s="235"/>
      <c r="I197" s="89"/>
      <c r="J197" s="89"/>
      <c r="K197" s="89"/>
      <c r="L197" s="89"/>
      <c r="M197" s="89"/>
      <c r="N197" s="89"/>
      <c r="O197" s="89"/>
      <c r="P197" s="90"/>
      <c r="Q197" s="90"/>
      <c r="R197" s="90"/>
    </row>
    <row r="198" spans="2:18" s="2" customFormat="1" ht="15" customHeight="1">
      <c r="B198" s="90"/>
      <c r="C198" s="227"/>
      <c r="D198" s="227"/>
      <c r="E198" s="227"/>
      <c r="F198" s="829" t="s">
        <v>614</v>
      </c>
      <c r="G198" s="829"/>
      <c r="H198" s="235"/>
      <c r="I198" s="89" t="str">
        <f>'02入力票（その２）'!I26</f>
        <v/>
      </c>
      <c r="J198" s="89"/>
      <c r="K198" s="89"/>
      <c r="L198" s="89"/>
      <c r="M198" s="89"/>
      <c r="N198" s="89"/>
      <c r="O198" s="89"/>
      <c r="P198" s="90"/>
      <c r="Q198" s="90"/>
      <c r="R198" s="90"/>
    </row>
    <row r="199" spans="2:18" s="2" customFormat="1" ht="7.8" customHeight="1">
      <c r="B199" s="90"/>
      <c r="C199" s="90"/>
      <c r="D199" s="90"/>
      <c r="E199" s="90"/>
      <c r="F199" s="90"/>
      <c r="G199" s="90"/>
      <c r="H199" s="90"/>
      <c r="I199" s="90"/>
      <c r="J199" s="90"/>
      <c r="K199" s="90"/>
      <c r="L199" s="90"/>
      <c r="M199" s="90"/>
      <c r="N199" s="90"/>
      <c r="O199" s="90"/>
      <c r="P199" s="90"/>
      <c r="Q199" s="90"/>
      <c r="R199" s="90"/>
    </row>
    <row r="200" spans="2:18" s="2" customFormat="1" ht="15" customHeight="1">
      <c r="B200" s="90"/>
      <c r="C200" s="90"/>
      <c r="D200" s="90"/>
      <c r="E200" s="90"/>
      <c r="F200" s="90"/>
      <c r="G200" s="90"/>
      <c r="H200" s="90"/>
      <c r="I200" s="90"/>
      <c r="J200" s="90"/>
      <c r="K200" s="90"/>
      <c r="L200" s="90"/>
      <c r="M200" s="90"/>
      <c r="N200" s="90"/>
      <c r="O200" s="90"/>
      <c r="P200" s="90"/>
      <c r="Q200" s="90"/>
      <c r="R200" s="90"/>
    </row>
    <row r="201" spans="2:18" s="2" customFormat="1" ht="15" customHeight="1">
      <c r="B201" s="90"/>
      <c r="C201" s="90"/>
      <c r="D201" s="90" t="s">
        <v>754</v>
      </c>
      <c r="E201" s="90"/>
      <c r="F201" s="90"/>
      <c r="G201" s="90"/>
      <c r="H201" s="90"/>
      <c r="I201" s="90"/>
      <c r="J201" s="90"/>
      <c r="K201" s="90"/>
      <c r="L201" s="90"/>
      <c r="M201" s="90"/>
      <c r="N201" s="90"/>
      <c r="O201" s="90"/>
      <c r="P201" s="90"/>
      <c r="Q201" s="90"/>
      <c r="R201" s="90"/>
    </row>
    <row r="202" spans="2:18" s="2" customFormat="1" ht="10.8" customHeight="1">
      <c r="B202" s="90"/>
      <c r="C202" s="90"/>
      <c r="D202" s="90"/>
      <c r="E202" s="90"/>
      <c r="F202" s="90"/>
      <c r="G202" s="90"/>
      <c r="H202" s="90"/>
      <c r="I202" s="90"/>
      <c r="J202" s="90"/>
      <c r="K202" s="90"/>
      <c r="L202" s="90"/>
      <c r="M202" s="90"/>
      <c r="N202" s="90"/>
      <c r="O202" s="90"/>
      <c r="P202" s="90"/>
      <c r="Q202" s="90"/>
      <c r="R202" s="90"/>
    </row>
    <row r="203" spans="2:18" s="2" customFormat="1" ht="15" customHeight="1">
      <c r="B203" s="90"/>
      <c r="C203" s="90"/>
      <c r="D203" s="227"/>
      <c r="E203" s="227"/>
      <c r="G203" s="89"/>
      <c r="H203" s="267" t="s">
        <v>842</v>
      </c>
      <c r="I203" s="931" t="str">
        <f>'02入力票（その２）'!I31</f>
        <v/>
      </c>
      <c r="J203" s="931"/>
      <c r="K203" s="931"/>
      <c r="L203" s="235"/>
      <c r="M203" s="90"/>
      <c r="N203" s="90"/>
      <c r="O203" s="90"/>
      <c r="P203" s="90"/>
      <c r="Q203" s="90"/>
      <c r="R203" s="90"/>
    </row>
    <row r="204" spans="2:18" s="2" customFormat="1" ht="15" customHeight="1">
      <c r="B204" s="90"/>
      <c r="C204" s="227"/>
      <c r="D204" s="227"/>
      <c r="E204" s="227"/>
      <c r="F204" s="927" t="s">
        <v>44</v>
      </c>
      <c r="G204" s="927"/>
      <c r="H204" s="265"/>
      <c r="I204" s="89" t="str">
        <f>H156</f>
        <v>※　選択してください。</v>
      </c>
      <c r="J204" s="266"/>
      <c r="K204" s="266"/>
      <c r="L204" s="266"/>
      <c r="M204" s="266"/>
      <c r="N204" s="266"/>
      <c r="O204" s="266"/>
      <c r="P204" s="266"/>
      <c r="Q204" s="90"/>
      <c r="R204" s="90"/>
    </row>
    <row r="205" spans="2:18" s="2" customFormat="1" ht="15" customHeight="1">
      <c r="B205" s="90"/>
      <c r="C205" s="227"/>
      <c r="D205" s="227"/>
      <c r="E205" s="227"/>
      <c r="F205" s="89"/>
      <c r="G205" s="89"/>
      <c r="H205" s="265"/>
      <c r="I205" s="89" t="str">
        <f>'02入力票（その２）'!I39</f>
        <v/>
      </c>
      <c r="J205" s="266"/>
      <c r="K205" s="266"/>
      <c r="L205" s="266"/>
      <c r="M205" s="266"/>
      <c r="N205" s="266"/>
      <c r="O205" s="266"/>
      <c r="P205" s="266"/>
      <c r="Q205" s="90"/>
      <c r="R205" s="90"/>
    </row>
    <row r="206" spans="2:18" s="2" customFormat="1" ht="8.25" customHeight="1">
      <c r="B206" s="90"/>
      <c r="C206" s="227"/>
      <c r="D206" s="227"/>
      <c r="E206" s="227"/>
      <c r="F206" s="89"/>
      <c r="G206" s="89"/>
      <c r="H206" s="265"/>
      <c r="I206" s="265"/>
      <c r="J206" s="265"/>
      <c r="K206" s="265"/>
      <c r="L206" s="265"/>
      <c r="M206" s="265"/>
      <c r="N206" s="265"/>
      <c r="O206" s="265"/>
      <c r="P206" s="265"/>
      <c r="Q206" s="90"/>
      <c r="R206" s="90"/>
    </row>
    <row r="207" spans="2:18" s="2" customFormat="1" ht="15" customHeight="1">
      <c r="B207" s="90"/>
      <c r="C207" s="227"/>
      <c r="D207" s="227"/>
      <c r="E207" s="227"/>
      <c r="F207" s="927" t="s">
        <v>609</v>
      </c>
      <c r="G207" s="927"/>
      <c r="H207" s="235"/>
      <c r="I207" s="89" t="str">
        <f>'02入力票（その２）'!I41</f>
        <v/>
      </c>
      <c r="J207" s="89"/>
      <c r="K207" s="89"/>
      <c r="L207" s="89"/>
      <c r="M207" s="89"/>
      <c r="N207" s="89"/>
      <c r="O207" s="89"/>
      <c r="P207" s="90"/>
      <c r="Q207" s="90"/>
      <c r="R207" s="90"/>
    </row>
    <row r="208" spans="2:18" s="2" customFormat="1" ht="15" customHeight="1">
      <c r="B208" s="90"/>
      <c r="C208" s="227"/>
      <c r="D208" s="846" t="s">
        <v>755</v>
      </c>
      <c r="E208" s="846"/>
      <c r="F208" s="89"/>
      <c r="G208" s="89"/>
      <c r="H208" s="235"/>
      <c r="I208" s="89"/>
      <c r="J208" s="89"/>
      <c r="K208" s="89"/>
      <c r="L208" s="89"/>
      <c r="M208" s="89"/>
      <c r="N208" s="89"/>
      <c r="O208" s="89"/>
      <c r="P208" s="90"/>
      <c r="Q208" s="90"/>
      <c r="R208" s="90"/>
    </row>
    <row r="209" spans="2:18" s="2" customFormat="1" ht="15" customHeight="1">
      <c r="B209" s="90"/>
      <c r="C209" s="227"/>
      <c r="D209" s="227"/>
      <c r="E209" s="227"/>
      <c r="F209" s="927" t="s">
        <v>756</v>
      </c>
      <c r="G209" s="927"/>
      <c r="H209" s="255"/>
      <c r="I209" s="89" t="str">
        <f>CONCATENATE('02入力票（その２）'!I43,"　",'02入力票（その２）'!I44)</f>
        <v>　</v>
      </c>
      <c r="J209" s="89"/>
      <c r="K209" s="89"/>
      <c r="L209" s="89"/>
      <c r="N209" s="268" t="s">
        <v>677</v>
      </c>
      <c r="O209" s="89"/>
      <c r="Q209" s="90"/>
      <c r="R209" s="90"/>
    </row>
    <row r="210" spans="2:18" s="2" customFormat="1" ht="15" customHeight="1">
      <c r="B210" s="90"/>
      <c r="C210" s="227"/>
      <c r="D210" s="227"/>
      <c r="E210" s="227"/>
      <c r="F210" s="89"/>
      <c r="G210" s="89"/>
      <c r="H210" s="235"/>
      <c r="I210" s="89"/>
      <c r="J210" s="89"/>
      <c r="K210" s="89"/>
      <c r="L210" s="89"/>
      <c r="M210" s="89"/>
      <c r="N210" s="89"/>
      <c r="O210" s="89"/>
      <c r="P210" s="90"/>
      <c r="Q210" s="90"/>
      <c r="R210" s="90"/>
    </row>
    <row r="211" spans="2:18" s="2" customFormat="1" ht="15" customHeight="1">
      <c r="B211" s="90"/>
      <c r="C211" s="227"/>
      <c r="D211" s="227"/>
      <c r="E211" s="227"/>
      <c r="F211" s="829" t="s">
        <v>614</v>
      </c>
      <c r="G211" s="829" t="s">
        <v>757</v>
      </c>
      <c r="H211" s="235"/>
      <c r="I211" s="90" t="str">
        <f>'02入力票（その２）'!I46</f>
        <v/>
      </c>
      <c r="J211" s="90"/>
      <c r="K211" s="90"/>
      <c r="L211" s="90"/>
      <c r="M211" s="90"/>
      <c r="N211" s="90"/>
      <c r="O211" s="90"/>
      <c r="P211" s="90"/>
      <c r="Q211" s="90"/>
      <c r="R211" s="90"/>
    </row>
    <row r="212" spans="2:18" s="2" customFormat="1" ht="15" customHeight="1">
      <c r="B212" s="90"/>
      <c r="C212" s="227"/>
      <c r="D212" s="227"/>
      <c r="E212" s="227"/>
      <c r="F212" s="829"/>
      <c r="G212" s="829"/>
      <c r="H212" s="90"/>
      <c r="I212" s="90"/>
      <c r="J212" s="90"/>
      <c r="K212" s="90"/>
      <c r="L212" s="90"/>
      <c r="M212" s="90"/>
      <c r="N212" s="90"/>
      <c r="O212" s="90"/>
      <c r="P212" s="90"/>
      <c r="Q212" s="90"/>
      <c r="R212" s="90"/>
    </row>
    <row r="213" spans="2:18" s="2" customFormat="1" ht="15" customHeight="1">
      <c r="B213" s="90"/>
      <c r="C213" s="227"/>
      <c r="D213" s="227"/>
      <c r="E213" s="227"/>
      <c r="F213" s="829" t="s">
        <v>758</v>
      </c>
      <c r="G213" s="829"/>
      <c r="H213" s="90"/>
      <c r="I213" s="919">
        <f>'02入力票（その２）'!I50</f>
        <v>46113</v>
      </c>
      <c r="J213" s="919"/>
      <c r="K213" s="255" t="s">
        <v>843</v>
      </c>
      <c r="M213" s="90"/>
      <c r="O213" s="90"/>
      <c r="P213" s="90"/>
      <c r="Q213" s="90"/>
      <c r="R213" s="90"/>
    </row>
    <row r="214" spans="2:18" s="2" customFormat="1" ht="15" customHeight="1">
      <c r="B214" s="90"/>
      <c r="C214" s="90"/>
      <c r="D214" s="227"/>
      <c r="E214" s="208"/>
      <c r="F214" s="90"/>
      <c r="G214" s="269"/>
      <c r="H214" s="90"/>
      <c r="I214" s="919">
        <f>'02入力票（その２）'!I51</f>
        <v>46477</v>
      </c>
      <c r="J214" s="919"/>
      <c r="K214" s="255" t="s">
        <v>844</v>
      </c>
      <c r="M214" s="90"/>
      <c r="O214" s="90"/>
      <c r="P214" s="90"/>
      <c r="Q214" s="90"/>
      <c r="R214" s="90"/>
    </row>
    <row r="215" spans="2:18" s="2" customFormat="1" ht="15" customHeight="1">
      <c r="B215" s="90"/>
      <c r="C215" s="90"/>
      <c r="J215" s="90"/>
      <c r="K215" s="90"/>
      <c r="L215" s="90"/>
      <c r="M215" s="90"/>
      <c r="N215" s="90"/>
      <c r="O215" s="90"/>
      <c r="P215" s="90"/>
      <c r="Q215" s="90"/>
      <c r="R215" s="90"/>
    </row>
    <row r="216" spans="2:18" s="2" customFormat="1" ht="15" customHeight="1">
      <c r="B216" s="90"/>
      <c r="C216" s="90"/>
      <c r="D216" s="268">
        <v>1</v>
      </c>
      <c r="E216" s="270" t="s">
        <v>759</v>
      </c>
      <c r="F216" s="270"/>
      <c r="G216" s="270"/>
      <c r="H216" s="270"/>
      <c r="I216" s="270"/>
      <c r="J216" s="271">
        <v>4</v>
      </c>
      <c r="K216" s="270" t="s">
        <v>760</v>
      </c>
      <c r="L216" s="270"/>
      <c r="M216" s="270"/>
      <c r="N216" s="270"/>
      <c r="O216" s="270"/>
      <c r="P216" s="90"/>
      <c r="Q216" s="90"/>
      <c r="R216" s="90"/>
    </row>
    <row r="217" spans="2:18" s="2" customFormat="1" ht="15" customHeight="1">
      <c r="B217" s="90"/>
      <c r="C217" s="90"/>
      <c r="D217" s="268">
        <v>2</v>
      </c>
      <c r="E217" s="270" t="s">
        <v>761</v>
      </c>
      <c r="F217" s="270"/>
      <c r="G217" s="270"/>
      <c r="H217" s="270"/>
      <c r="I217" s="270"/>
      <c r="J217" s="271">
        <v>5</v>
      </c>
      <c r="K217" s="270" t="s">
        <v>845</v>
      </c>
      <c r="L217" s="270"/>
      <c r="M217" s="270"/>
      <c r="N217" s="270"/>
      <c r="O217" s="270"/>
      <c r="P217" s="90"/>
      <c r="Q217" s="90"/>
      <c r="R217" s="90"/>
    </row>
    <row r="218" spans="2:18" s="2" customFormat="1" ht="15" customHeight="1">
      <c r="B218" s="90"/>
      <c r="C218" s="90"/>
      <c r="D218" s="268">
        <v>3</v>
      </c>
      <c r="E218" s="270" t="s">
        <v>762</v>
      </c>
      <c r="F218" s="270"/>
      <c r="G218" s="270"/>
      <c r="H218" s="270"/>
      <c r="I218" s="270"/>
      <c r="J218" s="271">
        <v>6</v>
      </c>
      <c r="K218" s="270" t="s">
        <v>2429</v>
      </c>
      <c r="L218" s="270"/>
      <c r="M218" s="270"/>
      <c r="N218" s="270"/>
      <c r="O218" s="270"/>
      <c r="P218" s="90"/>
      <c r="Q218" s="90"/>
      <c r="R218" s="90"/>
    </row>
    <row r="219" spans="2:18" s="2" customFormat="1" ht="15" customHeight="1">
      <c r="B219" s="90"/>
      <c r="C219" s="90"/>
      <c r="D219" s="268"/>
      <c r="E219" s="268"/>
      <c r="F219" s="270"/>
      <c r="G219" s="270"/>
      <c r="H219" s="270"/>
      <c r="I219" s="270"/>
      <c r="J219" s="270"/>
      <c r="K219" s="270"/>
      <c r="L219" s="270"/>
      <c r="M219" s="270"/>
      <c r="N219" s="270"/>
      <c r="O219" s="270"/>
    </row>
    <row r="220" spans="2:18" s="2" customFormat="1" ht="15" customHeight="1">
      <c r="B220" s="90"/>
      <c r="C220" s="90"/>
      <c r="D220" s="490" t="s">
        <v>763</v>
      </c>
      <c r="E220" s="491" t="s">
        <v>1123</v>
      </c>
      <c r="F220" s="270"/>
      <c r="G220" s="270"/>
      <c r="H220" s="270"/>
      <c r="I220" s="270"/>
      <c r="J220" s="271" t="s">
        <v>846</v>
      </c>
      <c r="K220" s="270" t="s">
        <v>764</v>
      </c>
      <c r="L220" s="270"/>
      <c r="M220" s="270"/>
      <c r="N220" s="270"/>
      <c r="O220" s="270"/>
      <c r="Q220" s="202"/>
      <c r="R220" s="198"/>
    </row>
    <row r="221" spans="2:18" s="2" customFormat="1" ht="15" customHeight="1">
      <c r="P221" s="90"/>
      <c r="Q221" s="90"/>
      <c r="R221" s="90"/>
    </row>
    <row r="222" spans="2:18" s="2" customFormat="1" ht="15" customHeight="1">
      <c r="P222" s="90"/>
      <c r="Q222" s="90"/>
      <c r="R222" s="90"/>
    </row>
    <row r="223" spans="2:18" s="2" customFormat="1" ht="22.5" customHeight="1">
      <c r="B223" s="917" t="s">
        <v>765</v>
      </c>
      <c r="C223" s="917"/>
      <c r="D223" s="917"/>
      <c r="E223" s="917"/>
      <c r="F223" s="917"/>
      <c r="G223" s="917"/>
      <c r="H223" s="917"/>
      <c r="I223" s="917"/>
      <c r="J223" s="917"/>
      <c r="K223" s="917"/>
      <c r="L223" s="917"/>
      <c r="M223" s="917"/>
      <c r="N223" s="917"/>
      <c r="O223" s="917"/>
      <c r="P223" s="917"/>
      <c r="Q223" s="917"/>
      <c r="R223" s="917"/>
    </row>
    <row r="224" spans="2:18" s="2" customFormat="1" ht="15" customHeight="1">
      <c r="D224" s="272"/>
      <c r="E224" s="272"/>
      <c r="F224" s="1"/>
      <c r="G224" s="1"/>
      <c r="H224" s="1"/>
      <c r="I224" s="1"/>
      <c r="J224" s="1"/>
      <c r="K224" s="1"/>
      <c r="L224" s="1"/>
      <c r="M224" s="1"/>
      <c r="N224" s="1"/>
      <c r="P224" s="90"/>
      <c r="Q224" s="90"/>
      <c r="R224" s="90"/>
    </row>
    <row r="225" spans="2:18" s="2" customFormat="1" ht="15" customHeight="1">
      <c r="C225" s="920" t="s">
        <v>766</v>
      </c>
      <c r="D225" s="921"/>
      <c r="E225" s="922"/>
      <c r="F225" s="920" t="s">
        <v>767</v>
      </c>
      <c r="G225" s="921"/>
      <c r="H225" s="921"/>
      <c r="I225" s="921"/>
      <c r="J225" s="921"/>
      <c r="K225" s="921"/>
      <c r="L225" s="922"/>
      <c r="P225" s="90"/>
      <c r="Q225" s="90"/>
      <c r="R225" s="90"/>
    </row>
    <row r="226" spans="2:18" s="2" customFormat="1" ht="15" customHeight="1">
      <c r="C226" s="923"/>
      <c r="D226" s="924"/>
      <c r="E226" s="925"/>
      <c r="F226" s="923"/>
      <c r="G226" s="924"/>
      <c r="H226" s="924"/>
      <c r="I226" s="924"/>
      <c r="J226" s="924"/>
      <c r="K226" s="924"/>
      <c r="L226" s="925"/>
      <c r="P226" s="90"/>
      <c r="Q226" s="90"/>
      <c r="R226" s="90"/>
    </row>
    <row r="227" spans="2:18" s="2" customFormat="1" ht="15" customHeight="1">
      <c r="C227" s="273"/>
      <c r="D227" s="272"/>
      <c r="E227" s="274"/>
      <c r="F227" s="273"/>
      <c r="G227" s="272"/>
      <c r="H227" s="272"/>
      <c r="I227" s="272"/>
      <c r="J227" s="272"/>
      <c r="K227" s="272"/>
      <c r="L227" s="274"/>
      <c r="P227" s="90"/>
      <c r="Q227" s="90"/>
      <c r="R227" s="90"/>
    </row>
    <row r="228" spans="2:18" s="2" customFormat="1" ht="15" customHeight="1">
      <c r="C228" s="275"/>
      <c r="E228" s="276"/>
      <c r="F228" s="277" t="s">
        <v>847</v>
      </c>
      <c r="K228" s="278"/>
      <c r="L228" s="276"/>
      <c r="P228" s="90"/>
      <c r="Q228" s="90"/>
      <c r="R228" s="90"/>
    </row>
    <row r="229" spans="2:18" s="2" customFormat="1" ht="15" customHeight="1">
      <c r="C229" s="275"/>
      <c r="E229" s="276"/>
      <c r="F229" s="275"/>
      <c r="J229" s="1"/>
      <c r="K229" s="278"/>
      <c r="L229" s="276"/>
      <c r="P229" s="90"/>
      <c r="Q229" s="90"/>
      <c r="R229" s="90"/>
    </row>
    <row r="230" spans="2:18" s="2" customFormat="1" ht="15" customHeight="1">
      <c r="C230" s="279"/>
      <c r="E230" s="276"/>
      <c r="F230" s="277" t="s">
        <v>848</v>
      </c>
      <c r="I230" s="1"/>
      <c r="J230" s="1"/>
      <c r="K230" s="278"/>
      <c r="L230" s="276"/>
      <c r="P230" s="90"/>
      <c r="Q230" s="90"/>
      <c r="R230" s="90"/>
    </row>
    <row r="231" spans="2:18" s="2" customFormat="1" ht="15" customHeight="1">
      <c r="C231" s="279"/>
      <c r="D231" s="846" t="s">
        <v>849</v>
      </c>
      <c r="E231" s="276"/>
      <c r="F231" s="275"/>
      <c r="I231" s="1"/>
      <c r="J231" s="1"/>
      <c r="K231" s="278"/>
      <c r="L231" s="276"/>
      <c r="P231" s="90"/>
      <c r="Q231" s="90"/>
      <c r="R231" s="90"/>
    </row>
    <row r="232" spans="2:18" s="2" customFormat="1" ht="15" customHeight="1">
      <c r="C232" s="280"/>
      <c r="D232" s="926"/>
      <c r="E232" s="276"/>
      <c r="F232" s="281" t="s">
        <v>850</v>
      </c>
      <c r="I232" s="282"/>
      <c r="J232" s="1"/>
      <c r="K232" s="278"/>
      <c r="L232" s="276"/>
      <c r="P232" s="90"/>
      <c r="Q232" s="90"/>
      <c r="R232" s="90"/>
    </row>
    <row r="233" spans="2:18" s="2" customFormat="1" ht="15" customHeight="1">
      <c r="C233" s="275"/>
      <c r="D233" s="926"/>
      <c r="E233" s="276"/>
      <c r="F233" s="275"/>
      <c r="I233" s="1"/>
      <c r="J233" s="1"/>
      <c r="K233" s="278"/>
      <c r="L233" s="276"/>
      <c r="P233" s="90"/>
      <c r="Q233" s="90"/>
      <c r="R233" s="90"/>
    </row>
    <row r="234" spans="2:18" s="2" customFormat="1" ht="15" customHeight="1">
      <c r="C234" s="279"/>
      <c r="E234" s="276"/>
      <c r="F234" s="275" t="s">
        <v>851</v>
      </c>
      <c r="I234" s="1"/>
      <c r="J234" s="1"/>
      <c r="K234" s="278"/>
      <c r="L234" s="276"/>
      <c r="P234" s="90"/>
      <c r="Q234" s="90"/>
      <c r="R234" s="90"/>
    </row>
    <row r="235" spans="2:18" s="2" customFormat="1" ht="15" customHeight="1">
      <c r="C235" s="279"/>
      <c r="E235" s="276"/>
      <c r="F235" s="275"/>
      <c r="I235" s="1"/>
      <c r="J235" s="1"/>
      <c r="K235" s="278"/>
      <c r="L235" s="276"/>
      <c r="P235" s="90"/>
      <c r="Q235" s="90"/>
      <c r="R235" s="90"/>
    </row>
    <row r="236" spans="2:18" s="2" customFormat="1" ht="15" customHeight="1">
      <c r="C236" s="279"/>
      <c r="E236" s="276"/>
      <c r="F236" s="275" t="s">
        <v>2430</v>
      </c>
      <c r="I236" s="1"/>
      <c r="J236" s="1"/>
      <c r="K236" s="278"/>
      <c r="L236" s="276"/>
      <c r="P236" s="90"/>
      <c r="Q236" s="90"/>
      <c r="R236" s="90"/>
    </row>
    <row r="237" spans="2:18" s="2" customFormat="1" ht="15" customHeight="1">
      <c r="C237" s="283"/>
      <c r="D237" s="284"/>
      <c r="E237" s="285"/>
      <c r="F237" s="283"/>
      <c r="G237" s="284"/>
      <c r="H237" s="284"/>
      <c r="I237" s="284"/>
      <c r="J237" s="284"/>
      <c r="K237" s="286"/>
      <c r="L237" s="285"/>
      <c r="P237" s="90"/>
      <c r="Q237" s="90"/>
      <c r="R237" s="90"/>
    </row>
    <row r="238" spans="2:18" s="2" customFormat="1" ht="15" customHeight="1">
      <c r="K238" s="278"/>
      <c r="P238" s="90"/>
      <c r="Q238" s="90"/>
      <c r="R238" s="90"/>
    </row>
    <row r="239" spans="2:18" s="2" customFormat="1" ht="15" customHeight="1">
      <c r="B239" s="90"/>
      <c r="C239" s="270" t="s">
        <v>853</v>
      </c>
      <c r="D239" s="270"/>
      <c r="E239" s="270"/>
      <c r="F239" s="270"/>
      <c r="G239" s="270"/>
      <c r="H239" s="270"/>
      <c r="I239" s="270"/>
      <c r="J239" s="270"/>
      <c r="K239" s="270"/>
      <c r="L239" s="270"/>
      <c r="M239" s="90"/>
      <c r="N239" s="90"/>
      <c r="O239" s="90"/>
      <c r="P239" s="90"/>
      <c r="Q239" s="90"/>
      <c r="R239" s="90"/>
    </row>
    <row r="240" spans="2:18" s="2" customFormat="1" ht="15" customHeight="1">
      <c r="B240" s="90"/>
      <c r="C240" s="270"/>
      <c r="D240" s="270"/>
      <c r="E240" s="270"/>
      <c r="F240" s="270"/>
      <c r="G240" s="270"/>
      <c r="H240" s="270"/>
      <c r="I240" s="270"/>
      <c r="J240" s="270"/>
      <c r="K240" s="270"/>
      <c r="L240" s="270"/>
      <c r="M240" s="90"/>
      <c r="N240" s="90"/>
      <c r="O240" s="90"/>
      <c r="P240" s="90"/>
      <c r="Q240" s="90"/>
      <c r="R240" s="90"/>
    </row>
    <row r="241" spans="2:18" s="2" customFormat="1" ht="15" customHeight="1">
      <c r="B241" s="90"/>
      <c r="C241" s="835" t="str">
        <f>IF(ISBLANK('02入力票（その２）'!$G$168),"年　　　月　　　日",'02入力票（その２）'!$G$168)</f>
        <v>年　　　月　　　日</v>
      </c>
      <c r="D241" s="835"/>
      <c r="E241" s="835"/>
      <c r="F241" s="90"/>
      <c r="G241" s="90"/>
      <c r="H241" s="90"/>
      <c r="I241" s="90"/>
      <c r="J241" s="90"/>
      <c r="K241" s="90"/>
      <c r="L241" s="90"/>
      <c r="M241" s="90"/>
      <c r="N241" s="90"/>
      <c r="O241" s="90"/>
      <c r="P241" s="90"/>
      <c r="Q241" s="90"/>
      <c r="R241" s="90"/>
    </row>
    <row r="242" spans="2:18" s="2" customFormat="1" ht="15" customHeight="1">
      <c r="B242" s="90"/>
      <c r="C242" s="90"/>
      <c r="D242" s="90"/>
      <c r="E242" s="90"/>
      <c r="F242" s="90"/>
      <c r="G242" s="90"/>
      <c r="H242" s="90"/>
      <c r="I242" s="90"/>
      <c r="J242" s="90"/>
      <c r="K242" s="90"/>
      <c r="L242" s="90"/>
      <c r="M242" s="90"/>
      <c r="N242" s="90"/>
      <c r="O242" s="90"/>
      <c r="P242" s="90"/>
      <c r="Q242" s="90"/>
      <c r="R242" s="90"/>
    </row>
    <row r="243" spans="2:18" s="2" customFormat="1" ht="26.25" customHeight="1">
      <c r="B243" s="90"/>
      <c r="C243" s="624" t="s">
        <v>2516</v>
      </c>
      <c r="D243" s="625"/>
      <c r="E243" s="625"/>
      <c r="F243" s="625"/>
      <c r="G243" s="625"/>
      <c r="H243" s="625"/>
      <c r="I243" s="626"/>
      <c r="J243" s="623" t="s">
        <v>673</v>
      </c>
      <c r="K243" s="90"/>
      <c r="L243" s="90"/>
      <c r="M243" s="90"/>
      <c r="N243" s="90"/>
      <c r="O243" s="90"/>
      <c r="P243" s="90"/>
      <c r="Q243" s="90"/>
      <c r="R243" s="90"/>
    </row>
    <row r="244" spans="2:18" s="2" customFormat="1" ht="33" customHeight="1">
      <c r="B244" s="90"/>
      <c r="C244" s="627"/>
      <c r="D244" s="628"/>
      <c r="E244" s="628"/>
      <c r="F244" s="628"/>
      <c r="G244" s="628"/>
      <c r="H244" s="628"/>
      <c r="I244" s="629"/>
      <c r="J244" s="623"/>
      <c r="K244" s="90"/>
      <c r="L244" s="90"/>
      <c r="M244" s="90"/>
      <c r="N244" s="90"/>
      <c r="O244" s="90"/>
      <c r="P244" s="90"/>
      <c r="Q244" s="90"/>
      <c r="R244" s="90"/>
    </row>
    <row r="245" spans="2:18" s="2" customFormat="1" ht="15" customHeight="1">
      <c r="B245" s="90"/>
      <c r="C245" s="90"/>
      <c r="D245" s="90"/>
      <c r="E245" s="90"/>
      <c r="F245" s="90"/>
      <c r="G245" s="90"/>
      <c r="H245" s="90"/>
      <c r="I245" s="90"/>
      <c r="J245" s="90"/>
      <c r="K245" s="90"/>
      <c r="L245" s="90"/>
      <c r="M245" s="90"/>
      <c r="N245" s="90"/>
      <c r="O245" s="90"/>
      <c r="P245" s="90"/>
      <c r="Q245" s="90"/>
      <c r="R245" s="90"/>
    </row>
    <row r="246" spans="2:18" s="2" customFormat="1" ht="15" customHeight="1">
      <c r="B246" s="90"/>
      <c r="C246" s="90"/>
      <c r="D246" s="829" t="s">
        <v>44</v>
      </c>
      <c r="E246" s="829"/>
      <c r="F246" s="208"/>
      <c r="G246" s="90" t="str">
        <f>CONCATENATE(G90,"　",L90)</f>
        <v>※　選択してください。　</v>
      </c>
      <c r="H246" s="90"/>
      <c r="I246" s="90"/>
      <c r="J246" s="90"/>
      <c r="K246" s="90"/>
      <c r="L246" s="90"/>
      <c r="M246" s="90"/>
      <c r="N246" s="90"/>
      <c r="O246" s="90"/>
      <c r="P246" s="90"/>
      <c r="Q246" s="90"/>
      <c r="R246" s="90"/>
    </row>
    <row r="247" spans="2:18" s="2" customFormat="1" ht="15" customHeight="1">
      <c r="B247" s="90"/>
      <c r="C247" s="90"/>
      <c r="D247" s="89"/>
      <c r="E247" s="89"/>
      <c r="F247" s="208"/>
      <c r="G247" s="90"/>
      <c r="H247" s="90"/>
      <c r="I247" s="90"/>
      <c r="J247" s="90"/>
      <c r="K247" s="90"/>
      <c r="L247" s="90"/>
      <c r="M247" s="90"/>
      <c r="N247" s="90"/>
      <c r="O247" s="90"/>
      <c r="P247" s="90"/>
      <c r="Q247" s="90"/>
      <c r="R247" s="90"/>
    </row>
    <row r="248" spans="2:18" s="2" customFormat="1" ht="15" customHeight="1">
      <c r="B248" s="90"/>
      <c r="C248" s="90"/>
      <c r="D248" s="829" t="s">
        <v>609</v>
      </c>
      <c r="E248" s="829"/>
      <c r="F248" s="208"/>
      <c r="G248" s="89" t="str">
        <f>G93</f>
        <v/>
      </c>
      <c r="H248" s="89"/>
      <c r="I248" s="89"/>
      <c r="J248" s="89"/>
      <c r="K248" s="89"/>
      <c r="L248" s="90"/>
      <c r="M248" s="90"/>
      <c r="N248" s="90"/>
      <c r="O248" s="90"/>
      <c r="P248" s="90"/>
      <c r="Q248" s="90"/>
      <c r="R248" s="90"/>
    </row>
    <row r="249" spans="2:18" s="2" customFormat="1" ht="15" customHeight="1">
      <c r="B249" s="90"/>
      <c r="C249" s="90"/>
      <c r="D249" s="89"/>
      <c r="E249" s="89"/>
      <c r="F249" s="208"/>
      <c r="G249" s="228" t="str">
        <f>G96</f>
        <v/>
      </c>
      <c r="H249" s="89"/>
      <c r="I249" s="89"/>
      <c r="J249" s="89"/>
      <c r="K249" s="89"/>
      <c r="L249" s="90"/>
      <c r="M249" s="90"/>
      <c r="N249" s="90"/>
      <c r="O249" s="90"/>
      <c r="P249" s="90"/>
      <c r="Q249" s="90"/>
      <c r="R249" s="90"/>
    </row>
    <row r="250" spans="2:18" s="2" customFormat="1" ht="15" customHeight="1">
      <c r="B250" s="90"/>
      <c r="C250" s="90"/>
      <c r="D250" s="829" t="s">
        <v>770</v>
      </c>
      <c r="E250" s="829"/>
      <c r="F250" s="208"/>
      <c r="G250" s="233" t="str">
        <f>J96</f>
        <v/>
      </c>
      <c r="H250" s="89"/>
      <c r="I250" s="89"/>
      <c r="J250" s="89"/>
      <c r="K250" s="255" t="s">
        <v>771</v>
      </c>
      <c r="M250" s="90"/>
      <c r="N250" s="90"/>
      <c r="O250" s="90"/>
      <c r="P250" s="255"/>
      <c r="Q250" s="90"/>
      <c r="R250" s="90"/>
    </row>
    <row r="251" spans="2:18" s="2" customFormat="1" ht="15" customHeight="1">
      <c r="B251" s="90"/>
      <c r="C251" s="90"/>
      <c r="D251" s="90"/>
      <c r="E251" s="90"/>
      <c r="F251" s="90"/>
      <c r="H251" s="90"/>
      <c r="I251" s="90"/>
      <c r="J251" s="90"/>
      <c r="K251" s="90"/>
      <c r="L251" s="90"/>
      <c r="M251" s="90"/>
      <c r="N251" s="90"/>
      <c r="O251" s="90"/>
      <c r="P251" s="90"/>
      <c r="Q251" s="90"/>
      <c r="R251" s="90"/>
    </row>
    <row r="252" spans="2:18" s="2" customFormat="1" ht="15" customHeight="1">
      <c r="B252" s="90"/>
      <c r="C252" s="90"/>
      <c r="D252" s="90"/>
      <c r="E252" s="90"/>
      <c r="F252" s="90"/>
      <c r="G252" s="90"/>
      <c r="H252" s="90"/>
      <c r="I252" s="90"/>
      <c r="J252" s="90"/>
      <c r="K252" s="90"/>
      <c r="L252" s="90"/>
      <c r="M252" s="90"/>
      <c r="N252" s="90"/>
      <c r="O252" s="90"/>
      <c r="P252" s="90"/>
      <c r="Q252" s="90"/>
      <c r="R252" s="90"/>
    </row>
    <row r="253" spans="2:18" s="2" customFormat="1" ht="15" customHeight="1">
      <c r="B253" s="90"/>
      <c r="C253" s="2" t="s">
        <v>772</v>
      </c>
      <c r="D253" s="90"/>
      <c r="E253" s="90"/>
      <c r="F253" s="90"/>
      <c r="G253" s="90"/>
      <c r="H253" s="90"/>
      <c r="I253" s="90"/>
      <c r="J253" s="90"/>
      <c r="K253" s="90"/>
      <c r="L253" s="90"/>
      <c r="M253" s="90"/>
      <c r="N253" s="90"/>
      <c r="O253" s="90"/>
      <c r="P253" s="90"/>
      <c r="Q253" s="90"/>
      <c r="R253" s="90"/>
    </row>
    <row r="254" spans="2:18" s="2" customFormat="1" ht="15" customHeight="1">
      <c r="B254" s="90"/>
      <c r="C254" s="270" t="s">
        <v>773</v>
      </c>
      <c r="D254" s="90"/>
      <c r="E254" s="90"/>
      <c r="F254" s="90"/>
      <c r="G254" s="90"/>
      <c r="H254" s="90"/>
      <c r="I254" s="90"/>
      <c r="J254" s="90"/>
      <c r="K254" s="90"/>
      <c r="L254" s="90"/>
      <c r="M254" s="90"/>
      <c r="N254" s="90"/>
      <c r="O254" s="90"/>
      <c r="P254" s="90"/>
      <c r="Q254" s="90"/>
      <c r="R254" s="90"/>
    </row>
    <row r="255" spans="2:18" s="2" customFormat="1" ht="15" customHeight="1">
      <c r="B255" s="90"/>
      <c r="C255" s="270" t="s">
        <v>774</v>
      </c>
      <c r="D255" s="270"/>
      <c r="E255" s="270"/>
      <c r="F255" s="270"/>
      <c r="G255" s="270"/>
      <c r="H255" s="90"/>
      <c r="I255" s="90"/>
      <c r="J255" s="90"/>
      <c r="K255" s="90"/>
      <c r="L255" s="90"/>
      <c r="M255" s="90"/>
      <c r="N255" s="90"/>
      <c r="O255" s="90"/>
    </row>
    <row r="256" spans="2:18" s="2" customFormat="1" ht="15" customHeight="1">
      <c r="B256" s="90"/>
      <c r="C256" s="90"/>
      <c r="D256" s="90"/>
      <c r="E256" s="90"/>
      <c r="F256" s="90"/>
      <c r="G256" s="90"/>
      <c r="H256" s="90"/>
      <c r="I256" s="90"/>
      <c r="J256" s="90"/>
      <c r="K256" s="90"/>
      <c r="L256" s="90"/>
      <c r="M256" s="90"/>
      <c r="N256" s="90"/>
      <c r="O256" s="90"/>
      <c r="Q256" s="90"/>
      <c r="R256" s="198"/>
    </row>
    <row r="257" spans="2:18">
      <c r="B257" s="2"/>
      <c r="C257" s="2"/>
      <c r="D257" s="2"/>
      <c r="E257" s="2"/>
      <c r="F257" s="2"/>
      <c r="G257" s="2"/>
      <c r="H257" s="2"/>
      <c r="I257" s="2"/>
      <c r="J257" s="2"/>
      <c r="K257" s="2"/>
      <c r="L257" s="2"/>
      <c r="M257" s="2"/>
      <c r="N257" s="2"/>
      <c r="O257" s="2"/>
      <c r="P257" s="90"/>
      <c r="Q257" s="90"/>
      <c r="R257" s="90"/>
    </row>
    <row r="258" spans="2:18">
      <c r="B258" s="2"/>
      <c r="C258" s="2"/>
      <c r="D258" s="2"/>
      <c r="E258" s="2"/>
      <c r="F258" s="2"/>
      <c r="G258" s="2"/>
      <c r="H258" s="2"/>
      <c r="I258" s="2"/>
      <c r="J258" s="2"/>
      <c r="K258" s="2"/>
      <c r="L258" s="2"/>
      <c r="M258" s="2"/>
      <c r="N258" s="2"/>
      <c r="O258" s="2"/>
      <c r="P258" s="90"/>
      <c r="Q258" s="90"/>
      <c r="R258" s="90"/>
    </row>
    <row r="259" spans="2:18">
      <c r="B259" s="2"/>
      <c r="C259" s="2"/>
      <c r="D259" s="2"/>
      <c r="E259" s="2"/>
      <c r="F259" s="2"/>
      <c r="G259" s="2"/>
      <c r="H259" s="2"/>
      <c r="I259" s="2"/>
      <c r="J259" s="2"/>
      <c r="K259" s="2"/>
      <c r="L259" s="2"/>
      <c r="M259" s="2"/>
      <c r="N259" s="2"/>
      <c r="O259" s="2"/>
      <c r="P259" s="90"/>
      <c r="Q259" s="90"/>
      <c r="R259" s="90"/>
    </row>
    <row r="260" spans="2:18" ht="19.2">
      <c r="B260" s="917" t="s">
        <v>2192</v>
      </c>
      <c r="C260" s="917"/>
      <c r="D260" s="917"/>
      <c r="E260" s="917"/>
      <c r="F260" s="917"/>
      <c r="G260" s="917"/>
      <c r="H260" s="917"/>
      <c r="I260" s="917"/>
      <c r="J260" s="917"/>
      <c r="K260" s="917"/>
      <c r="L260" s="917"/>
      <c r="M260" s="917"/>
      <c r="N260" s="917"/>
      <c r="O260" s="917"/>
      <c r="P260" s="917"/>
      <c r="Q260" s="917"/>
      <c r="R260" s="917"/>
    </row>
    <row r="261" spans="2:18">
      <c r="B261" s="2"/>
      <c r="C261" s="2"/>
      <c r="D261" s="272"/>
      <c r="E261" s="272"/>
      <c r="F261" s="1"/>
      <c r="G261" s="1"/>
      <c r="H261" s="1"/>
      <c r="I261" s="1"/>
      <c r="J261" s="1"/>
      <c r="K261" s="1"/>
      <c r="L261" s="1"/>
      <c r="M261" s="1"/>
      <c r="N261" s="1"/>
      <c r="O261" s="2"/>
      <c r="P261" s="90"/>
      <c r="Q261" s="90"/>
      <c r="R261" s="90"/>
    </row>
    <row r="262" spans="2:18">
      <c r="B262" s="2"/>
      <c r="C262" s="2"/>
      <c r="D262" s="2"/>
      <c r="E262" s="2"/>
      <c r="F262" s="2"/>
      <c r="G262" s="2"/>
      <c r="H262" s="2"/>
      <c r="I262" s="2"/>
      <c r="J262" s="2"/>
      <c r="K262" s="278"/>
      <c r="L262" s="2"/>
      <c r="M262" s="2"/>
      <c r="N262" s="2"/>
      <c r="O262" s="2"/>
      <c r="P262" s="90"/>
      <c r="Q262" s="90"/>
      <c r="R262" s="90"/>
    </row>
    <row r="263" spans="2:18" ht="20.100000000000001" customHeight="1">
      <c r="B263" s="445"/>
      <c r="C263" s="446" t="s">
        <v>2447</v>
      </c>
      <c r="D263" s="446"/>
      <c r="E263" s="446"/>
      <c r="F263" s="446"/>
      <c r="G263" s="446"/>
      <c r="H263" s="446"/>
      <c r="I263" s="446"/>
      <c r="J263" s="446"/>
      <c r="K263" s="446"/>
      <c r="L263" s="446"/>
      <c r="M263" s="445"/>
      <c r="N263" s="445"/>
      <c r="O263" s="445"/>
      <c r="P263" s="445"/>
      <c r="Q263" s="445"/>
      <c r="R263" s="445"/>
    </row>
    <row r="264" spans="2:18" ht="20.100000000000001" customHeight="1">
      <c r="B264" s="445"/>
      <c r="C264" s="446" t="s">
        <v>2190</v>
      </c>
      <c r="D264" s="446"/>
      <c r="E264" s="446"/>
      <c r="F264" s="446"/>
      <c r="G264" s="446"/>
      <c r="H264" s="446"/>
      <c r="I264" s="446"/>
      <c r="J264" s="446"/>
      <c r="K264" s="446"/>
      <c r="L264" s="446"/>
      <c r="M264" s="445"/>
      <c r="N264" s="445"/>
      <c r="O264" s="445"/>
      <c r="P264" s="445"/>
      <c r="Q264" s="445"/>
      <c r="R264" s="445"/>
    </row>
    <row r="265" spans="2:18">
      <c r="B265" s="90"/>
      <c r="C265" s="270"/>
      <c r="D265" s="270"/>
      <c r="E265" s="270"/>
      <c r="F265" s="270"/>
      <c r="G265" s="270"/>
      <c r="H265" s="270"/>
      <c r="I265" s="270"/>
      <c r="J265" s="270"/>
      <c r="K265" s="270"/>
      <c r="L265" s="835"/>
      <c r="M265" s="835"/>
      <c r="N265" s="835"/>
      <c r="O265" s="90"/>
      <c r="P265" s="90"/>
      <c r="Q265" s="90"/>
      <c r="R265" s="90"/>
    </row>
    <row r="266" spans="2:18">
      <c r="B266" s="90"/>
      <c r="C266" s="835" t="str">
        <f>IF(ISBLANK('02入力票（その２）'!$G$168),"年　　　月　　　日",'02入力票（その２）'!$G$168)</f>
        <v>年　　　月　　　日</v>
      </c>
      <c r="D266" s="835"/>
      <c r="E266" s="835"/>
      <c r="F266" s="90"/>
      <c r="G266" s="90"/>
      <c r="H266" s="90"/>
      <c r="I266" s="90"/>
      <c r="J266" s="90"/>
      <c r="K266" s="90"/>
      <c r="L266" s="930" t="s">
        <v>2202</v>
      </c>
      <c r="M266" s="930"/>
      <c r="N266" s="930"/>
      <c r="O266" s="90"/>
      <c r="P266" s="90"/>
      <c r="Q266" s="90"/>
      <c r="R266" s="90"/>
    </row>
    <row r="267" spans="2:18">
      <c r="B267" s="90"/>
      <c r="C267" s="90"/>
      <c r="D267" s="90"/>
      <c r="E267" s="90"/>
      <c r="F267" s="90"/>
      <c r="G267" s="90"/>
      <c r="H267" s="90"/>
      <c r="I267" s="90"/>
      <c r="J267" s="90"/>
      <c r="K267" s="90"/>
      <c r="L267" s="90"/>
      <c r="M267" s="90"/>
      <c r="N267" s="90"/>
      <c r="O267" s="90"/>
      <c r="P267" s="90"/>
      <c r="Q267" s="90"/>
      <c r="R267" s="90"/>
    </row>
    <row r="268" spans="2:18" ht="26.25" customHeight="1">
      <c r="B268" s="90"/>
      <c r="C268" s="624" t="s">
        <v>2516</v>
      </c>
      <c r="D268" s="625"/>
      <c r="E268" s="625"/>
      <c r="F268" s="625"/>
      <c r="G268" s="625"/>
      <c r="H268" s="625"/>
      <c r="I268" s="626"/>
      <c r="J268" s="623" t="s">
        <v>673</v>
      </c>
      <c r="K268" s="90"/>
      <c r="L268" s="90"/>
      <c r="M268" s="90"/>
      <c r="N268" s="90"/>
      <c r="O268" s="90"/>
      <c r="P268" s="90"/>
      <c r="Q268" s="90"/>
      <c r="R268" s="90"/>
    </row>
    <row r="269" spans="2:18" ht="36" customHeight="1">
      <c r="B269" s="90"/>
      <c r="C269" s="627"/>
      <c r="D269" s="628"/>
      <c r="E269" s="628"/>
      <c r="F269" s="628"/>
      <c r="G269" s="628"/>
      <c r="H269" s="628"/>
      <c r="I269" s="629"/>
      <c r="J269" s="623"/>
      <c r="K269" s="90"/>
      <c r="L269" s="90"/>
      <c r="M269" s="90"/>
      <c r="N269" s="90"/>
      <c r="O269" s="90"/>
      <c r="P269" s="90"/>
      <c r="Q269" s="90"/>
      <c r="R269" s="90"/>
    </row>
    <row r="270" spans="2:18">
      <c r="B270" s="90"/>
      <c r="C270" s="90"/>
      <c r="D270" s="90"/>
      <c r="E270" s="90"/>
      <c r="F270" s="90"/>
      <c r="G270" s="90"/>
      <c r="H270" s="90"/>
      <c r="I270" s="90"/>
      <c r="J270" s="90"/>
      <c r="K270" s="90"/>
      <c r="L270" s="90"/>
      <c r="M270" s="90"/>
      <c r="N270" s="90"/>
      <c r="O270" s="90"/>
      <c r="P270" s="90"/>
      <c r="Q270" s="90"/>
      <c r="R270" s="90"/>
    </row>
    <row r="271" spans="2:18">
      <c r="B271" s="90"/>
      <c r="C271" s="90"/>
      <c r="D271" s="829" t="s">
        <v>44</v>
      </c>
      <c r="E271" s="829"/>
      <c r="F271" s="208"/>
      <c r="G271" s="233" t="str">
        <f>CONCATENATE(G90,"　",L90)</f>
        <v>※　選択してください。　</v>
      </c>
      <c r="H271" s="90"/>
      <c r="I271" s="90"/>
      <c r="J271" s="90"/>
      <c r="K271" s="90"/>
      <c r="L271" s="90"/>
      <c r="M271" s="90"/>
      <c r="N271" s="90"/>
      <c r="O271" s="90"/>
      <c r="P271" s="90"/>
      <c r="Q271" s="90"/>
      <c r="R271" s="90"/>
    </row>
    <row r="272" spans="2:18">
      <c r="B272" s="90"/>
      <c r="C272" s="90"/>
      <c r="D272" s="89"/>
      <c r="E272" s="89"/>
      <c r="F272" s="208"/>
      <c r="G272" s="90"/>
      <c r="H272" s="90"/>
      <c r="I272" s="90"/>
      <c r="J272" s="90"/>
      <c r="K272" s="90"/>
      <c r="L272" s="90"/>
      <c r="M272" s="90"/>
      <c r="N272" s="90"/>
      <c r="O272" s="90"/>
      <c r="P272" s="90"/>
      <c r="Q272" s="90"/>
      <c r="R272" s="90"/>
    </row>
    <row r="273" spans="2:18">
      <c r="B273" s="90"/>
      <c r="C273" s="90"/>
      <c r="D273" s="829" t="s">
        <v>609</v>
      </c>
      <c r="E273" s="829"/>
      <c r="F273" s="208"/>
      <c r="G273" s="89" t="str">
        <f>G93</f>
        <v/>
      </c>
      <c r="H273" s="89"/>
      <c r="I273" s="89"/>
      <c r="J273" s="89"/>
      <c r="K273" s="89"/>
      <c r="L273" s="90"/>
      <c r="M273" s="90"/>
      <c r="N273" s="90"/>
      <c r="O273" s="90"/>
      <c r="P273" s="90"/>
      <c r="Q273" s="90"/>
      <c r="R273" s="90"/>
    </row>
    <row r="274" spans="2:18">
      <c r="B274" s="90"/>
      <c r="C274" s="90"/>
      <c r="D274" s="89"/>
      <c r="E274" s="89"/>
      <c r="F274" s="208"/>
      <c r="G274" s="228" t="str">
        <f>G96</f>
        <v/>
      </c>
      <c r="H274" s="89"/>
      <c r="I274" s="89"/>
      <c r="J274" s="89"/>
      <c r="K274" s="89"/>
      <c r="L274" s="90"/>
      <c r="M274" s="90"/>
      <c r="N274" s="90"/>
      <c r="O274" s="90"/>
      <c r="P274" s="90"/>
      <c r="Q274" s="90"/>
      <c r="R274" s="90"/>
    </row>
    <row r="275" spans="2:18">
      <c r="B275" s="90"/>
      <c r="C275" s="90"/>
      <c r="D275" s="829" t="s">
        <v>770</v>
      </c>
      <c r="E275" s="829"/>
      <c r="F275" s="208"/>
      <c r="G275" s="228" t="str">
        <f>J96</f>
        <v/>
      </c>
      <c r="H275" s="228"/>
      <c r="I275" s="89"/>
      <c r="J275" s="89"/>
      <c r="K275" s="255" t="s">
        <v>771</v>
      </c>
      <c r="L275" s="2"/>
      <c r="M275" s="90"/>
      <c r="N275" s="90"/>
      <c r="O275" s="90"/>
      <c r="P275" s="255"/>
      <c r="Q275" s="90"/>
      <c r="R275" s="90"/>
    </row>
    <row r="276" spans="2:18">
      <c r="B276" s="90"/>
      <c r="C276" s="90"/>
      <c r="D276" s="90"/>
      <c r="E276" s="90"/>
      <c r="F276" s="90"/>
      <c r="G276" s="2"/>
      <c r="H276" s="90"/>
      <c r="I276" s="90"/>
      <c r="J276" s="90"/>
      <c r="K276" s="90"/>
      <c r="L276" s="90"/>
      <c r="M276" s="90"/>
      <c r="N276" s="90"/>
      <c r="O276" s="90"/>
      <c r="P276" s="90"/>
      <c r="Q276" s="90"/>
      <c r="R276" s="90"/>
    </row>
    <row r="277" spans="2:18">
      <c r="B277" s="90"/>
      <c r="C277" s="90"/>
      <c r="D277" s="90"/>
      <c r="E277" s="90"/>
      <c r="F277" s="90"/>
      <c r="G277" s="90"/>
      <c r="H277" s="90"/>
      <c r="I277" s="90"/>
      <c r="J277" s="90"/>
      <c r="K277" s="90"/>
      <c r="L277" s="90"/>
      <c r="M277" s="90"/>
      <c r="N277" s="90"/>
      <c r="O277" s="90"/>
      <c r="P277" s="90"/>
      <c r="Q277" s="90"/>
      <c r="R277" s="90"/>
    </row>
    <row r="278" spans="2:18">
      <c r="B278" s="90"/>
      <c r="C278" s="2"/>
      <c r="D278" s="90"/>
      <c r="E278" s="90"/>
      <c r="F278" s="90"/>
      <c r="G278" s="90"/>
      <c r="H278" s="90"/>
      <c r="I278" s="90"/>
      <c r="J278" s="90"/>
      <c r="K278" s="90"/>
      <c r="L278" s="90"/>
      <c r="M278" s="90"/>
      <c r="N278" s="90"/>
      <c r="O278" s="90"/>
      <c r="P278" s="90"/>
      <c r="Q278" s="90"/>
      <c r="R278" s="90"/>
    </row>
    <row r="279" spans="2:18">
      <c r="B279" s="90"/>
      <c r="C279" s="270"/>
      <c r="D279" s="90"/>
      <c r="E279" s="90"/>
      <c r="F279" s="90"/>
      <c r="G279" s="90"/>
      <c r="H279" s="90"/>
      <c r="I279" s="90"/>
      <c r="J279" s="90"/>
      <c r="K279" s="90"/>
      <c r="L279" s="90"/>
      <c r="M279" s="90"/>
      <c r="N279" s="90"/>
      <c r="O279" s="90"/>
      <c r="P279" s="90"/>
      <c r="Q279" s="90"/>
      <c r="R279" s="90"/>
    </row>
    <row r="280" spans="2:18">
      <c r="B280" s="90"/>
      <c r="C280" s="270"/>
      <c r="D280" s="270"/>
      <c r="E280" s="270"/>
      <c r="F280" s="270"/>
      <c r="G280" s="270"/>
      <c r="H280" s="90"/>
      <c r="I280" s="90"/>
      <c r="J280" s="90"/>
      <c r="K280" s="90"/>
      <c r="L280" s="90"/>
      <c r="M280" s="90"/>
      <c r="N280" s="90"/>
      <c r="O280" s="90"/>
      <c r="P280" s="2"/>
      <c r="Q280" s="2"/>
      <c r="R280" s="2"/>
    </row>
    <row r="281" spans="2:18">
      <c r="B281" s="90"/>
      <c r="C281" s="90"/>
      <c r="D281" s="90"/>
      <c r="E281" s="90"/>
      <c r="F281" s="90"/>
      <c r="G281" s="90"/>
      <c r="H281" s="90"/>
      <c r="I281" s="90"/>
      <c r="J281" s="90"/>
      <c r="K281" s="90"/>
      <c r="L281" s="90"/>
      <c r="M281" s="90"/>
      <c r="N281" s="90"/>
      <c r="O281" s="90"/>
      <c r="P281" s="90"/>
      <c r="Q281" s="90"/>
      <c r="R281" s="90"/>
    </row>
    <row r="282" spans="2:18">
      <c r="B282" s="90" t="s">
        <v>775</v>
      </c>
      <c r="C282" s="90"/>
      <c r="D282" s="90"/>
      <c r="E282" s="90"/>
      <c r="F282" s="90"/>
      <c r="G282" s="90"/>
      <c r="H282" s="90"/>
      <c r="I282" s="90"/>
      <c r="J282" s="90"/>
      <c r="K282" s="90"/>
      <c r="L282" s="90"/>
      <c r="M282" s="90"/>
      <c r="N282" s="90"/>
      <c r="O282" s="90"/>
      <c r="P282" s="90"/>
      <c r="Q282" s="90"/>
      <c r="R282" s="90"/>
    </row>
    <row r="283" spans="2:18">
      <c r="B283" s="90"/>
      <c r="C283" s="90" t="s">
        <v>854</v>
      </c>
      <c r="D283" s="90" t="s">
        <v>855</v>
      </c>
      <c r="E283" s="90"/>
      <c r="F283" s="90"/>
      <c r="G283" s="90"/>
      <c r="H283" s="90"/>
      <c r="I283" s="90"/>
      <c r="J283" s="90"/>
      <c r="K283" s="90"/>
      <c r="L283" s="90"/>
      <c r="M283" s="90"/>
      <c r="N283" s="90"/>
      <c r="O283" s="90"/>
      <c r="P283" s="90"/>
      <c r="Q283" s="90"/>
      <c r="R283" s="90"/>
    </row>
    <row r="284" spans="2:18">
      <c r="B284" s="90"/>
      <c r="C284" s="288" t="s">
        <v>167</v>
      </c>
      <c r="D284" s="90" t="s">
        <v>776</v>
      </c>
      <c r="E284" s="90"/>
      <c r="F284" s="90"/>
      <c r="G284" s="90"/>
      <c r="H284" s="90"/>
      <c r="I284" s="90"/>
      <c r="J284" s="90"/>
      <c r="K284" s="90"/>
      <c r="L284" s="90"/>
      <c r="M284" s="90"/>
      <c r="N284" s="90"/>
      <c r="O284" s="90"/>
      <c r="P284" s="90"/>
      <c r="Q284" s="90"/>
      <c r="R284" s="90"/>
    </row>
    <row r="285" spans="2:18">
      <c r="B285" s="90"/>
      <c r="C285" s="288" t="s">
        <v>171</v>
      </c>
      <c r="D285" s="90" t="s">
        <v>777</v>
      </c>
      <c r="E285" s="90"/>
      <c r="F285" s="90"/>
      <c r="G285" s="90"/>
      <c r="H285" s="90"/>
      <c r="I285" s="90"/>
      <c r="J285" s="90"/>
      <c r="K285" s="90"/>
      <c r="L285" s="90"/>
      <c r="M285" s="90"/>
      <c r="N285" s="90"/>
      <c r="O285" s="90"/>
      <c r="P285" s="90"/>
      <c r="Q285" s="90"/>
      <c r="R285" s="90"/>
    </row>
    <row r="286" spans="2:18">
      <c r="B286" s="90"/>
      <c r="C286" s="288" t="s">
        <v>560</v>
      </c>
      <c r="D286" s="90" t="s">
        <v>778</v>
      </c>
      <c r="E286" s="90"/>
      <c r="F286" s="90"/>
      <c r="G286" s="90"/>
      <c r="H286" s="90"/>
      <c r="I286" s="90"/>
      <c r="J286" s="90"/>
      <c r="K286" s="90"/>
      <c r="L286" s="90"/>
      <c r="M286" s="90"/>
      <c r="N286" s="90"/>
      <c r="O286" s="90"/>
      <c r="P286" s="90"/>
      <c r="Q286" s="90"/>
      <c r="R286" s="90"/>
    </row>
    <row r="287" spans="2:18">
      <c r="B287" s="90"/>
      <c r="C287" s="288" t="s">
        <v>779</v>
      </c>
      <c r="D287" s="90" t="s">
        <v>780</v>
      </c>
      <c r="E287" s="90"/>
      <c r="F287" s="90"/>
      <c r="G287" s="90"/>
      <c r="H287" s="90"/>
      <c r="I287" s="90"/>
      <c r="J287" s="90"/>
      <c r="K287" s="90"/>
      <c r="L287" s="90"/>
      <c r="M287" s="90"/>
      <c r="N287" s="90"/>
      <c r="O287" s="90"/>
      <c r="P287" s="90"/>
      <c r="Q287" s="90"/>
      <c r="R287" s="90"/>
    </row>
    <row r="288" spans="2:18">
      <c r="B288" s="90"/>
      <c r="C288" s="288" t="s">
        <v>180</v>
      </c>
      <c r="D288" s="90" t="s">
        <v>781</v>
      </c>
      <c r="E288" s="90"/>
      <c r="F288" s="90"/>
      <c r="G288" s="90"/>
      <c r="H288" s="90"/>
      <c r="I288" s="90"/>
      <c r="J288" s="90"/>
      <c r="K288" s="90"/>
      <c r="L288" s="90"/>
      <c r="M288" s="90"/>
      <c r="N288" s="90"/>
      <c r="O288" s="90"/>
      <c r="P288" s="90"/>
      <c r="Q288" s="90"/>
      <c r="R288" s="90"/>
    </row>
    <row r="289" spans="2:18">
      <c r="B289" s="90"/>
      <c r="C289" s="288" t="s">
        <v>568</v>
      </c>
      <c r="D289" s="90" t="s">
        <v>782</v>
      </c>
      <c r="E289" s="90"/>
      <c r="F289" s="90"/>
      <c r="H289" s="90"/>
      <c r="I289" s="289"/>
      <c r="J289" s="90"/>
      <c r="K289" s="90"/>
      <c r="L289" s="90"/>
      <c r="M289" s="90"/>
      <c r="N289" s="90"/>
      <c r="O289" s="90"/>
      <c r="P289" s="90"/>
      <c r="Q289" s="90"/>
      <c r="R289" s="90"/>
    </row>
    <row r="290" spans="2:18">
      <c r="B290" s="90"/>
      <c r="C290" s="288" t="s">
        <v>571</v>
      </c>
      <c r="D290" s="90" t="s">
        <v>783</v>
      </c>
      <c r="E290" s="90"/>
      <c r="F290" s="90"/>
      <c r="G290" s="90"/>
      <c r="H290" s="90"/>
      <c r="I290" s="90"/>
      <c r="J290" s="90"/>
      <c r="K290" s="90"/>
      <c r="L290" s="90"/>
      <c r="M290" s="90"/>
      <c r="N290" s="90"/>
      <c r="O290" s="90"/>
      <c r="P290" s="90"/>
      <c r="Q290" s="90"/>
      <c r="R290" s="90"/>
    </row>
    <row r="291" spans="2:18">
      <c r="B291" s="90"/>
      <c r="C291" s="288" t="s">
        <v>599</v>
      </c>
      <c r="D291" s="90" t="s">
        <v>784</v>
      </c>
      <c r="E291" s="290"/>
      <c r="F291" s="90"/>
      <c r="G291" s="90"/>
      <c r="H291" s="90"/>
      <c r="I291" s="90"/>
      <c r="J291" s="90"/>
      <c r="K291" s="90"/>
      <c r="L291" s="90"/>
      <c r="M291" s="90"/>
      <c r="N291" s="90"/>
      <c r="O291" s="90"/>
      <c r="P291" s="90"/>
      <c r="Q291" s="90"/>
      <c r="R291" s="90"/>
    </row>
    <row r="292" spans="2:18">
      <c r="B292" s="90"/>
      <c r="C292" s="288" t="s">
        <v>192</v>
      </c>
      <c r="D292" s="90" t="s">
        <v>785</v>
      </c>
      <c r="E292" s="90"/>
      <c r="F292" s="90"/>
      <c r="G292" s="90"/>
      <c r="H292" s="90"/>
      <c r="I292" s="90"/>
      <c r="J292" s="90"/>
      <c r="K292" s="90"/>
      <c r="L292" s="90"/>
      <c r="M292" s="90"/>
      <c r="N292" s="90"/>
      <c r="O292" s="90"/>
      <c r="P292" s="90"/>
      <c r="Q292" s="90"/>
      <c r="R292" s="90"/>
    </row>
    <row r="293" spans="2:18">
      <c r="B293" s="90"/>
      <c r="C293" s="288" t="s">
        <v>579</v>
      </c>
      <c r="D293" s="90" t="s">
        <v>786</v>
      </c>
      <c r="E293" s="90"/>
      <c r="F293" s="90"/>
      <c r="G293" s="90"/>
      <c r="H293" s="90"/>
      <c r="I293" s="90"/>
      <c r="J293" s="90"/>
      <c r="K293" s="90"/>
      <c r="L293" s="90"/>
      <c r="M293" s="90"/>
      <c r="N293" s="90"/>
      <c r="O293" s="90"/>
      <c r="P293" s="90"/>
      <c r="Q293" s="90"/>
      <c r="R293" s="90"/>
    </row>
    <row r="294" spans="2:18">
      <c r="B294" s="90"/>
      <c r="C294" s="288" t="s">
        <v>581</v>
      </c>
      <c r="D294" s="288" t="s">
        <v>787</v>
      </c>
      <c r="E294" s="90"/>
      <c r="F294" s="90"/>
      <c r="G294" s="90"/>
      <c r="H294" s="90"/>
      <c r="I294" s="90"/>
      <c r="J294" s="90"/>
      <c r="K294" s="90"/>
      <c r="L294" s="90"/>
      <c r="M294" s="90"/>
      <c r="N294" s="90"/>
      <c r="O294" s="90"/>
      <c r="P294" s="90"/>
      <c r="Q294" s="90"/>
      <c r="R294" s="90"/>
    </row>
    <row r="295" spans="2:18">
      <c r="B295" s="90"/>
      <c r="C295" s="288" t="s">
        <v>583</v>
      </c>
      <c r="D295" s="288" t="s">
        <v>788</v>
      </c>
      <c r="E295" s="90"/>
      <c r="F295" s="90"/>
      <c r="G295" s="90"/>
      <c r="H295" s="90"/>
      <c r="I295" s="90"/>
      <c r="J295" s="90"/>
      <c r="K295" s="90"/>
      <c r="L295" s="90"/>
      <c r="M295" s="90"/>
      <c r="N295" s="90"/>
      <c r="O295" s="90"/>
      <c r="P295" s="90"/>
      <c r="Q295" s="90"/>
      <c r="R295" s="90"/>
    </row>
    <row r="296" spans="2:18">
      <c r="B296" s="90"/>
      <c r="C296" s="288" t="s">
        <v>854</v>
      </c>
      <c r="D296" s="288" t="s">
        <v>855</v>
      </c>
      <c r="E296" s="90"/>
      <c r="F296" s="90"/>
      <c r="G296" s="90"/>
      <c r="H296" s="90"/>
      <c r="I296" s="90"/>
      <c r="J296" s="90"/>
      <c r="K296" s="90"/>
      <c r="L296" s="90"/>
      <c r="M296" s="90"/>
      <c r="N296" s="90"/>
      <c r="O296" s="90"/>
      <c r="P296" s="90"/>
      <c r="Q296" s="90"/>
      <c r="R296" s="90"/>
    </row>
    <row r="297" spans="2:18">
      <c r="B297" s="90"/>
      <c r="C297" s="90"/>
      <c r="D297" s="90"/>
      <c r="E297" s="90"/>
      <c r="F297" s="90"/>
      <c r="G297" s="90"/>
      <c r="H297" s="90"/>
      <c r="I297" s="90"/>
      <c r="J297" s="90"/>
      <c r="K297" s="90"/>
      <c r="L297" s="90"/>
      <c r="M297" s="90"/>
      <c r="N297" s="90"/>
      <c r="O297" s="90"/>
      <c r="P297" s="90"/>
      <c r="Q297" s="90"/>
      <c r="R297" s="90"/>
    </row>
    <row r="298" spans="2:18">
      <c r="C298" s="3" t="s">
        <v>856</v>
      </c>
    </row>
    <row r="299" spans="2:18">
      <c r="C299" s="3" t="s">
        <v>857</v>
      </c>
    </row>
  </sheetData>
  <sheetProtection algorithmName="SHA-512" hashValue="/bnHpIxzdLbdUslve8qg8CLGMKwjalRbU1YwpSOLzWzJshIJ1fAPjzobpQqFbWjVEJosIrlOUJ9y/ai30tR2IQ==" saltValue="G1z5jYzvnKdbapF/Xh2ORQ==" spinCount="100000" sheet="1" objects="1" scenarios="1" selectLockedCells="1"/>
  <mergeCells count="436">
    <mergeCell ref="D52:D53"/>
    <mergeCell ref="C52:C53"/>
    <mergeCell ref="J1:K1"/>
    <mergeCell ref="B260:R260"/>
    <mergeCell ref="L265:N265"/>
    <mergeCell ref="C266:E266"/>
    <mergeCell ref="L266:N266"/>
    <mergeCell ref="D271:E271"/>
    <mergeCell ref="F196:G196"/>
    <mergeCell ref="F198:G198"/>
    <mergeCell ref="I203:K203"/>
    <mergeCell ref="F204:G204"/>
    <mergeCell ref="C179:Q179"/>
    <mergeCell ref="C180:Q180"/>
    <mergeCell ref="C181:Q181"/>
    <mergeCell ref="C182:Q182"/>
    <mergeCell ref="P186:R186"/>
    <mergeCell ref="P174:R175"/>
    <mergeCell ref="N175:O175"/>
    <mergeCell ref="B176:B177"/>
    <mergeCell ref="C176:C177"/>
    <mergeCell ref="D176:F177"/>
    <mergeCell ref="H176:M177"/>
    <mergeCell ref="N176:O176"/>
    <mergeCell ref="D273:E273"/>
    <mergeCell ref="D275:E275"/>
    <mergeCell ref="B184:R184"/>
    <mergeCell ref="B149:R149"/>
    <mergeCell ref="B110:R110"/>
    <mergeCell ref="B223:R223"/>
    <mergeCell ref="C241:E241"/>
    <mergeCell ref="D246:E246"/>
    <mergeCell ref="D248:E248"/>
    <mergeCell ref="D250:E250"/>
    <mergeCell ref="I213:J213"/>
    <mergeCell ref="I214:J214"/>
    <mergeCell ref="C225:E226"/>
    <mergeCell ref="F225:L226"/>
    <mergeCell ref="D231:D233"/>
    <mergeCell ref="F207:G207"/>
    <mergeCell ref="D208:E208"/>
    <mergeCell ref="F209:G209"/>
    <mergeCell ref="F211:G211"/>
    <mergeCell ref="F212:G212"/>
    <mergeCell ref="F213:G213"/>
    <mergeCell ref="F192:G192"/>
    <mergeCell ref="F194:G194"/>
    <mergeCell ref="G176:G177"/>
    <mergeCell ref="P176:R177"/>
    <mergeCell ref="N177:O177"/>
    <mergeCell ref="B174:B175"/>
    <mergeCell ref="C174:C175"/>
    <mergeCell ref="D174:F175"/>
    <mergeCell ref="G174:G175"/>
    <mergeCell ref="H174:M175"/>
    <mergeCell ref="N174:O174"/>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66:R167"/>
    <mergeCell ref="N167:O167"/>
    <mergeCell ref="B168:B169"/>
    <mergeCell ref="C168:C169"/>
    <mergeCell ref="D168:F169"/>
    <mergeCell ref="G168:G169"/>
    <mergeCell ref="H168:M169"/>
    <mergeCell ref="N168:O168"/>
    <mergeCell ref="P168:R169"/>
    <mergeCell ref="N169:O169"/>
    <mergeCell ref="B166:B167"/>
    <mergeCell ref="C166:C167"/>
    <mergeCell ref="D166:F167"/>
    <mergeCell ref="G166:G167"/>
    <mergeCell ref="H166:M167"/>
    <mergeCell ref="N166:O166"/>
    <mergeCell ref="P162:R163"/>
    <mergeCell ref="N163:O163"/>
    <mergeCell ref="B164:B165"/>
    <mergeCell ref="C164:C165"/>
    <mergeCell ref="D164:F165"/>
    <mergeCell ref="G164:G165"/>
    <mergeCell ref="H164:M165"/>
    <mergeCell ref="N164:O164"/>
    <mergeCell ref="P164:R165"/>
    <mergeCell ref="N165:O165"/>
    <mergeCell ref="B162:B163"/>
    <mergeCell ref="C162:C163"/>
    <mergeCell ref="D162:F163"/>
    <mergeCell ref="G162:G163"/>
    <mergeCell ref="H162:M163"/>
    <mergeCell ref="N162:O162"/>
    <mergeCell ref="P158:R159"/>
    <mergeCell ref="N159:O159"/>
    <mergeCell ref="B160:B161"/>
    <mergeCell ref="C160:C161"/>
    <mergeCell ref="D160:F161"/>
    <mergeCell ref="G160:G161"/>
    <mergeCell ref="H160:M161"/>
    <mergeCell ref="N160:O160"/>
    <mergeCell ref="P160:R161"/>
    <mergeCell ref="N161:O161"/>
    <mergeCell ref="H157:M157"/>
    <mergeCell ref="N157:O157"/>
    <mergeCell ref="B158:B159"/>
    <mergeCell ref="C158:C159"/>
    <mergeCell ref="D158:F159"/>
    <mergeCell ref="G158:G159"/>
    <mergeCell ref="H158:M159"/>
    <mergeCell ref="N158:O158"/>
    <mergeCell ref="P154:R155"/>
    <mergeCell ref="H155:M155"/>
    <mergeCell ref="N155:O155"/>
    <mergeCell ref="B156:B157"/>
    <mergeCell ref="C156:C157"/>
    <mergeCell ref="D156:F157"/>
    <mergeCell ref="G156:G157"/>
    <mergeCell ref="H156:M156"/>
    <mergeCell ref="N156:O156"/>
    <mergeCell ref="P156:R157"/>
    <mergeCell ref="B154:B155"/>
    <mergeCell ref="C154:C155"/>
    <mergeCell ref="D154:F155"/>
    <mergeCell ref="G154:G155"/>
    <mergeCell ref="H154:M154"/>
    <mergeCell ref="N154:O154"/>
    <mergeCell ref="N145:Q145"/>
    <mergeCell ref="N146:Q146"/>
    <mergeCell ref="B152:B153"/>
    <mergeCell ref="C152:C153"/>
    <mergeCell ref="D152:F153"/>
    <mergeCell ref="G152:G153"/>
    <mergeCell ref="H152:M153"/>
    <mergeCell ref="N152:O152"/>
    <mergeCell ref="P152:R153"/>
    <mergeCell ref="N153:O153"/>
    <mergeCell ref="R126:R127"/>
    <mergeCell ref="N128:Q128"/>
    <mergeCell ref="N129:Q129"/>
    <mergeCell ref="N130:Q130"/>
    <mergeCell ref="N137:Q137"/>
    <mergeCell ref="N138:Q138"/>
    <mergeCell ref="N139:Q139"/>
    <mergeCell ref="N140:Q140"/>
    <mergeCell ref="K141:K144"/>
    <mergeCell ref="N141:Q141"/>
    <mergeCell ref="N142:Q142"/>
    <mergeCell ref="N143:Q143"/>
    <mergeCell ref="L144:M144"/>
    <mergeCell ref="N144:Q144"/>
    <mergeCell ref="R120:R121"/>
    <mergeCell ref="N122:Q122"/>
    <mergeCell ref="N123:Q123"/>
    <mergeCell ref="N124:Q124"/>
    <mergeCell ref="N112:Q112"/>
    <mergeCell ref="N113:Q113"/>
    <mergeCell ref="N114:Q114"/>
    <mergeCell ref="N115:Q115"/>
    <mergeCell ref="N116:Q116"/>
    <mergeCell ref="H117:H118"/>
    <mergeCell ref="I117:I118"/>
    <mergeCell ref="N117:Q117"/>
    <mergeCell ref="N118:Q118"/>
    <mergeCell ref="C111:E111"/>
    <mergeCell ref="C112:C129"/>
    <mergeCell ref="D112:F112"/>
    <mergeCell ref="G112:H112"/>
    <mergeCell ref="K112:K140"/>
    <mergeCell ref="L112:M112"/>
    <mergeCell ref="D131:G133"/>
    <mergeCell ref="H131:I133"/>
    <mergeCell ref="N119:Q119"/>
    <mergeCell ref="N120:Q121"/>
    <mergeCell ref="N131:Q131"/>
    <mergeCell ref="N132:Q132"/>
    <mergeCell ref="N133:Q133"/>
    <mergeCell ref="N134:Q134"/>
    <mergeCell ref="N135:Q135"/>
    <mergeCell ref="N136:Q136"/>
    <mergeCell ref="N125:Q125"/>
    <mergeCell ref="N126:Q127"/>
    <mergeCell ref="C105:E105"/>
    <mergeCell ref="G105:J105"/>
    <mergeCell ref="K105:L105"/>
    <mergeCell ref="M105:O105"/>
    <mergeCell ref="K106:L106"/>
    <mergeCell ref="M106:O106"/>
    <mergeCell ref="K101:L102"/>
    <mergeCell ref="C102:E102"/>
    <mergeCell ref="G102:J102"/>
    <mergeCell ref="M102:N102"/>
    <mergeCell ref="C104:E104"/>
    <mergeCell ref="G104:J104"/>
    <mergeCell ref="C98:E98"/>
    <mergeCell ref="G98:J98"/>
    <mergeCell ref="K98:L99"/>
    <mergeCell ref="M98:N98"/>
    <mergeCell ref="C100:E100"/>
    <mergeCell ref="G100:J100"/>
    <mergeCell ref="C92:E92"/>
    <mergeCell ref="C93:E93"/>
    <mergeCell ref="C95:E95"/>
    <mergeCell ref="G95:H95"/>
    <mergeCell ref="J95:M95"/>
    <mergeCell ref="N95:N96"/>
    <mergeCell ref="C96:E96"/>
    <mergeCell ref="G96:H96"/>
    <mergeCell ref="J96:M96"/>
    <mergeCell ref="C87:E87"/>
    <mergeCell ref="G87:H87"/>
    <mergeCell ref="C89:E89"/>
    <mergeCell ref="C90:E90"/>
    <mergeCell ref="Q75:R75"/>
    <mergeCell ref="D78:E78"/>
    <mergeCell ref="C82:E82"/>
    <mergeCell ref="C83:E83"/>
    <mergeCell ref="H77:J77"/>
    <mergeCell ref="H78:J78"/>
    <mergeCell ref="H79:J79"/>
    <mergeCell ref="C84:H85"/>
    <mergeCell ref="I84:I85"/>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3:J244"/>
    <mergeCell ref="C243:I244"/>
    <mergeCell ref="J268:J269"/>
    <mergeCell ref="C268:I269"/>
    <mergeCell ref="J187:J189"/>
    <mergeCell ref="C187:I189"/>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SZ78:TA78 ACV78:ACW78 AMR78:AMS78 AWN78:AWO78 BGJ78:BGK78 BQF78:BQG78 CAB78:CAC78 CJX78:CJY78 CTT78:CTU78 DDP78:DDQ78 DNL78:DNM78 DXH78:DXI78 EHD78:EHE78 EQZ78:ERA78 FAV78:FAW78 FKR78:FKS78 FUN78:FUO78 GEJ78:GEK78 GOF78:GOG78 GYB78:GYC78 HHX78:HHY78 HRT78:HRU78 IBP78:IBQ78 ILL78:ILM78 IVH78:IVI78 JFD78:JFE78 JOZ78:JPA78 JYV78:JYW78 KIR78:KIS78 KSN78:KSO78 LCJ78:LCK78 LMF78:LMG78 LWB78:LWC78 MFX78:MFY78 MPT78:MPU78 MZP78:MZQ78 NJL78:NJM78 NTH78:NTI78 ODD78:ODE78 OMZ78:ONA78 OWV78:OWW78 PGR78:PGS78 PQN78:PQO78 QAJ78:QAK78 QKF78:QKG78 QUB78:QUC78 RDX78:RDY78 RNT78:RNU78 RXP78:RXQ78 SHL78:SHM78 SRH78:SRI78 TBD78:TBE78 TKZ78:TLA78 TUV78:TUW78 UER78:UES78 UON78:UOO78 UYJ78:UYK78 VIF78:VIG78 VSB78:VSC78 WBX78:WBY78 WLT78:WLU78 WVP78:WVQ78 H65640:I65640 JD65617:JE65617 SZ65617:TA65617 ACV65617:ACW65617 AMR65617:AMS65617 AWN65617:AWO65617 BGJ65617:BGK65617 BQF65617:BQG65617 CAB65617:CAC65617 CJX65617:CJY65617 CTT65617:CTU65617 DDP65617:DDQ65617 DNL65617:DNM65617 DXH65617:DXI65617 EHD65617:EHE65617 EQZ65617:ERA65617 FAV65617:FAW65617 FKR65617:FKS65617 FUN65617:FUO65617 GEJ65617:GEK65617 GOF65617:GOG65617 GYB65617:GYC65617 HHX65617:HHY65617 HRT65617:HRU65617 IBP65617:IBQ65617 ILL65617:ILM65617 IVH65617:IVI65617 JFD65617:JFE65617 JOZ65617:JPA65617 JYV65617:JYW65617 KIR65617:KIS65617 KSN65617:KSO65617 LCJ65617:LCK65617 LMF65617:LMG65617 LWB65617:LWC65617 MFX65617:MFY65617 MPT65617:MPU65617 MZP65617:MZQ65617 NJL65617:NJM65617 NTH65617:NTI65617 ODD65617:ODE65617 OMZ65617:ONA65617 OWV65617:OWW65617 PGR65617:PGS65617 PQN65617:PQO65617 QAJ65617:QAK65617 QKF65617:QKG65617 QUB65617:QUC65617 RDX65617:RDY65617 RNT65617:RNU65617 RXP65617:RXQ65617 SHL65617:SHM65617 SRH65617:SRI65617 TBD65617:TBE65617 TKZ65617:TLA65617 TUV65617:TUW65617 UER65617:UES65617 UON65617:UOO65617 UYJ65617:UYK65617 VIF65617:VIG65617 VSB65617:VSC65617 WBX65617:WBY65617 WLT65617:WLU65617 WVP65617:WVQ65617 H131176:I131176 JD131153:JE131153 SZ131153:TA131153 ACV131153:ACW131153 AMR131153:AMS131153 AWN131153:AWO131153 BGJ131153:BGK131153 BQF131153:BQG131153 CAB131153:CAC131153 CJX131153:CJY131153 CTT131153:CTU131153 DDP131153:DDQ131153 DNL131153:DNM131153 DXH131153:DXI131153 EHD131153:EHE131153 EQZ131153:ERA131153 FAV131153:FAW131153 FKR131153:FKS131153 FUN131153:FUO131153 GEJ131153:GEK131153 GOF131153:GOG131153 GYB131153:GYC131153 HHX131153:HHY131153 HRT131153:HRU131153 IBP131153:IBQ131153 ILL131153:ILM131153 IVH131153:IVI131153 JFD131153:JFE131153 JOZ131153:JPA131153 JYV131153:JYW131153 KIR131153:KIS131153 KSN131153:KSO131153 LCJ131153:LCK131153 LMF131153:LMG131153 LWB131153:LWC131153 MFX131153:MFY131153 MPT131153:MPU131153 MZP131153:MZQ131153 NJL131153:NJM131153 NTH131153:NTI131153 ODD131153:ODE131153 OMZ131153:ONA131153 OWV131153:OWW131153 PGR131153:PGS131153 PQN131153:PQO131153 QAJ131153:QAK131153 QKF131153:QKG131153 QUB131153:QUC131153 RDX131153:RDY131153 RNT131153:RNU131153 RXP131153:RXQ131153 SHL131153:SHM131153 SRH131153:SRI131153 TBD131153:TBE131153 TKZ131153:TLA131153 TUV131153:TUW131153 UER131153:UES131153 UON131153:UOO131153 UYJ131153:UYK131153 VIF131153:VIG131153 VSB131153:VSC131153 WBX131153:WBY131153 WLT131153:WLU131153 WVP131153:WVQ131153 H196712:I196712 JD196689:JE196689 SZ196689:TA196689 ACV196689:ACW196689 AMR196689:AMS196689 AWN196689:AWO196689 BGJ196689:BGK196689 BQF196689:BQG196689 CAB196689:CAC196689 CJX196689:CJY196689 CTT196689:CTU196689 DDP196689:DDQ196689 DNL196689:DNM196689 DXH196689:DXI196689 EHD196689:EHE196689 EQZ196689:ERA196689 FAV196689:FAW196689 FKR196689:FKS196689 FUN196689:FUO196689 GEJ196689:GEK196689 GOF196689:GOG196689 GYB196689:GYC196689 HHX196689:HHY196689 HRT196689:HRU196689 IBP196689:IBQ196689 ILL196689:ILM196689 IVH196689:IVI196689 JFD196689:JFE196689 JOZ196689:JPA196689 JYV196689:JYW196689 KIR196689:KIS196689 KSN196689:KSO196689 LCJ196689:LCK196689 LMF196689:LMG196689 LWB196689:LWC196689 MFX196689:MFY196689 MPT196689:MPU196689 MZP196689:MZQ196689 NJL196689:NJM196689 NTH196689:NTI196689 ODD196689:ODE196689 OMZ196689:ONA196689 OWV196689:OWW196689 PGR196689:PGS196689 PQN196689:PQO196689 QAJ196689:QAK196689 QKF196689:QKG196689 QUB196689:QUC196689 RDX196689:RDY196689 RNT196689:RNU196689 RXP196689:RXQ196689 SHL196689:SHM196689 SRH196689:SRI196689 TBD196689:TBE196689 TKZ196689:TLA196689 TUV196689:TUW196689 UER196689:UES196689 UON196689:UOO196689 UYJ196689:UYK196689 VIF196689:VIG196689 VSB196689:VSC196689 WBX196689:WBY196689 WLT196689:WLU196689 WVP196689:WVQ196689 H262248:I262248 JD262225:JE262225 SZ262225:TA262225 ACV262225:ACW262225 AMR262225:AMS262225 AWN262225:AWO262225 BGJ262225:BGK262225 BQF262225:BQG262225 CAB262225:CAC262225 CJX262225:CJY262225 CTT262225:CTU262225 DDP262225:DDQ262225 DNL262225:DNM262225 DXH262225:DXI262225 EHD262225:EHE262225 EQZ262225:ERA262225 FAV262225:FAW262225 FKR262225:FKS262225 FUN262225:FUO262225 GEJ262225:GEK262225 GOF262225:GOG262225 GYB262225:GYC262225 HHX262225:HHY262225 HRT262225:HRU262225 IBP262225:IBQ262225 ILL262225:ILM262225 IVH262225:IVI262225 JFD262225:JFE262225 JOZ262225:JPA262225 JYV262225:JYW262225 KIR262225:KIS262225 KSN262225:KSO262225 LCJ262225:LCK262225 LMF262225:LMG262225 LWB262225:LWC262225 MFX262225:MFY262225 MPT262225:MPU262225 MZP262225:MZQ262225 NJL262225:NJM262225 NTH262225:NTI262225 ODD262225:ODE262225 OMZ262225:ONA262225 OWV262225:OWW262225 PGR262225:PGS262225 PQN262225:PQO262225 QAJ262225:QAK262225 QKF262225:QKG262225 QUB262225:QUC262225 RDX262225:RDY262225 RNT262225:RNU262225 RXP262225:RXQ262225 SHL262225:SHM262225 SRH262225:SRI262225 TBD262225:TBE262225 TKZ262225:TLA262225 TUV262225:TUW262225 UER262225:UES262225 UON262225:UOO262225 UYJ262225:UYK262225 VIF262225:VIG262225 VSB262225:VSC262225 WBX262225:WBY262225 WLT262225:WLU262225 WVP262225:WVQ262225 H327784:I327784 JD327761:JE327761 SZ327761:TA327761 ACV327761:ACW327761 AMR327761:AMS327761 AWN327761:AWO327761 BGJ327761:BGK327761 BQF327761:BQG327761 CAB327761:CAC327761 CJX327761:CJY327761 CTT327761:CTU327761 DDP327761:DDQ327761 DNL327761:DNM327761 DXH327761:DXI327761 EHD327761:EHE327761 EQZ327761:ERA327761 FAV327761:FAW327761 FKR327761:FKS327761 FUN327761:FUO327761 GEJ327761:GEK327761 GOF327761:GOG327761 GYB327761:GYC327761 HHX327761:HHY327761 HRT327761:HRU327761 IBP327761:IBQ327761 ILL327761:ILM327761 IVH327761:IVI327761 JFD327761:JFE327761 JOZ327761:JPA327761 JYV327761:JYW327761 KIR327761:KIS327761 KSN327761:KSO327761 LCJ327761:LCK327761 LMF327761:LMG327761 LWB327761:LWC327761 MFX327761:MFY327761 MPT327761:MPU327761 MZP327761:MZQ327761 NJL327761:NJM327761 NTH327761:NTI327761 ODD327761:ODE327761 OMZ327761:ONA327761 OWV327761:OWW327761 PGR327761:PGS327761 PQN327761:PQO327761 QAJ327761:QAK327761 QKF327761:QKG327761 QUB327761:QUC327761 RDX327761:RDY327761 RNT327761:RNU327761 RXP327761:RXQ327761 SHL327761:SHM327761 SRH327761:SRI327761 TBD327761:TBE327761 TKZ327761:TLA327761 TUV327761:TUW327761 UER327761:UES327761 UON327761:UOO327761 UYJ327761:UYK327761 VIF327761:VIG327761 VSB327761:VSC327761 WBX327761:WBY327761 WLT327761:WLU327761 WVP327761:WVQ327761 H393320:I393320 JD393297:JE393297 SZ393297:TA393297 ACV393297:ACW393297 AMR393297:AMS393297 AWN393297:AWO393297 BGJ393297:BGK393297 BQF393297:BQG393297 CAB393297:CAC393297 CJX393297:CJY393297 CTT393297:CTU393297 DDP393297:DDQ393297 DNL393297:DNM393297 DXH393297:DXI393297 EHD393297:EHE393297 EQZ393297:ERA393297 FAV393297:FAW393297 FKR393297:FKS393297 FUN393297:FUO393297 GEJ393297:GEK393297 GOF393297:GOG393297 GYB393297:GYC393297 HHX393297:HHY393297 HRT393297:HRU393297 IBP393297:IBQ393297 ILL393297:ILM393297 IVH393297:IVI393297 JFD393297:JFE393297 JOZ393297:JPA393297 JYV393297:JYW393297 KIR393297:KIS393297 KSN393297:KSO393297 LCJ393297:LCK393297 LMF393297:LMG393297 LWB393297:LWC393297 MFX393297:MFY393297 MPT393297:MPU393297 MZP393297:MZQ393297 NJL393297:NJM393297 NTH393297:NTI393297 ODD393297:ODE393297 OMZ393297:ONA393297 OWV393297:OWW393297 PGR393297:PGS393297 PQN393297:PQO393297 QAJ393297:QAK393297 QKF393297:QKG393297 QUB393297:QUC393297 RDX393297:RDY393297 RNT393297:RNU393297 RXP393297:RXQ393297 SHL393297:SHM393297 SRH393297:SRI393297 TBD393297:TBE393297 TKZ393297:TLA393297 TUV393297:TUW393297 UER393297:UES393297 UON393297:UOO393297 UYJ393297:UYK393297 VIF393297:VIG393297 VSB393297:VSC393297 WBX393297:WBY393297 WLT393297:WLU393297 WVP393297:WVQ393297 H458856:I458856 JD458833:JE458833 SZ458833:TA458833 ACV458833:ACW458833 AMR458833:AMS458833 AWN458833:AWO458833 BGJ458833:BGK458833 BQF458833:BQG458833 CAB458833:CAC458833 CJX458833:CJY458833 CTT458833:CTU458833 DDP458833:DDQ458833 DNL458833:DNM458833 DXH458833:DXI458833 EHD458833:EHE458833 EQZ458833:ERA458833 FAV458833:FAW458833 FKR458833:FKS458833 FUN458833:FUO458833 GEJ458833:GEK458833 GOF458833:GOG458833 GYB458833:GYC458833 HHX458833:HHY458833 HRT458833:HRU458833 IBP458833:IBQ458833 ILL458833:ILM458833 IVH458833:IVI458833 JFD458833:JFE458833 JOZ458833:JPA458833 JYV458833:JYW458833 KIR458833:KIS458833 KSN458833:KSO458833 LCJ458833:LCK458833 LMF458833:LMG458833 LWB458833:LWC458833 MFX458833:MFY458833 MPT458833:MPU458833 MZP458833:MZQ458833 NJL458833:NJM458833 NTH458833:NTI458833 ODD458833:ODE458833 OMZ458833:ONA458833 OWV458833:OWW458833 PGR458833:PGS458833 PQN458833:PQO458833 QAJ458833:QAK458833 QKF458833:QKG458833 QUB458833:QUC458833 RDX458833:RDY458833 RNT458833:RNU458833 RXP458833:RXQ458833 SHL458833:SHM458833 SRH458833:SRI458833 TBD458833:TBE458833 TKZ458833:TLA458833 TUV458833:TUW458833 UER458833:UES458833 UON458833:UOO458833 UYJ458833:UYK458833 VIF458833:VIG458833 VSB458833:VSC458833 WBX458833:WBY458833 WLT458833:WLU458833 WVP458833:WVQ458833 H524392:I524392 JD524369:JE524369 SZ524369:TA524369 ACV524369:ACW524369 AMR524369:AMS524369 AWN524369:AWO524369 BGJ524369:BGK524369 BQF524369:BQG524369 CAB524369:CAC524369 CJX524369:CJY524369 CTT524369:CTU524369 DDP524369:DDQ524369 DNL524369:DNM524369 DXH524369:DXI524369 EHD524369:EHE524369 EQZ524369:ERA524369 FAV524369:FAW524369 FKR524369:FKS524369 FUN524369:FUO524369 GEJ524369:GEK524369 GOF524369:GOG524369 GYB524369:GYC524369 HHX524369:HHY524369 HRT524369:HRU524369 IBP524369:IBQ524369 ILL524369:ILM524369 IVH524369:IVI524369 JFD524369:JFE524369 JOZ524369:JPA524369 JYV524369:JYW524369 KIR524369:KIS524369 KSN524369:KSO524369 LCJ524369:LCK524369 LMF524369:LMG524369 LWB524369:LWC524369 MFX524369:MFY524369 MPT524369:MPU524369 MZP524369:MZQ524369 NJL524369:NJM524369 NTH524369:NTI524369 ODD524369:ODE524369 OMZ524369:ONA524369 OWV524369:OWW524369 PGR524369:PGS524369 PQN524369:PQO524369 QAJ524369:QAK524369 QKF524369:QKG524369 QUB524369:QUC524369 RDX524369:RDY524369 RNT524369:RNU524369 RXP524369:RXQ524369 SHL524369:SHM524369 SRH524369:SRI524369 TBD524369:TBE524369 TKZ524369:TLA524369 TUV524369:TUW524369 UER524369:UES524369 UON524369:UOO524369 UYJ524369:UYK524369 VIF524369:VIG524369 VSB524369:VSC524369 WBX524369:WBY524369 WLT524369:WLU524369 WVP524369:WVQ524369 H589928:I589928 JD589905:JE589905 SZ589905:TA589905 ACV589905:ACW589905 AMR589905:AMS589905 AWN589905:AWO589905 BGJ589905:BGK589905 BQF589905:BQG589905 CAB589905:CAC589905 CJX589905:CJY589905 CTT589905:CTU589905 DDP589905:DDQ589905 DNL589905:DNM589905 DXH589905:DXI589905 EHD589905:EHE589905 EQZ589905:ERA589905 FAV589905:FAW589905 FKR589905:FKS589905 FUN589905:FUO589905 GEJ589905:GEK589905 GOF589905:GOG589905 GYB589905:GYC589905 HHX589905:HHY589905 HRT589905:HRU589905 IBP589905:IBQ589905 ILL589905:ILM589905 IVH589905:IVI589905 JFD589905:JFE589905 JOZ589905:JPA589905 JYV589905:JYW589905 KIR589905:KIS589905 KSN589905:KSO589905 LCJ589905:LCK589905 LMF589905:LMG589905 LWB589905:LWC589905 MFX589905:MFY589905 MPT589905:MPU589905 MZP589905:MZQ589905 NJL589905:NJM589905 NTH589905:NTI589905 ODD589905:ODE589905 OMZ589905:ONA589905 OWV589905:OWW589905 PGR589905:PGS589905 PQN589905:PQO589905 QAJ589905:QAK589905 QKF589905:QKG589905 QUB589905:QUC589905 RDX589905:RDY589905 RNT589905:RNU589905 RXP589905:RXQ589905 SHL589905:SHM589905 SRH589905:SRI589905 TBD589905:TBE589905 TKZ589905:TLA589905 TUV589905:TUW589905 UER589905:UES589905 UON589905:UOO589905 UYJ589905:UYK589905 VIF589905:VIG589905 VSB589905:VSC589905 WBX589905:WBY589905 WLT589905:WLU589905 WVP589905:WVQ589905 H655464:I655464 JD655441:JE655441 SZ655441:TA655441 ACV655441:ACW655441 AMR655441:AMS655441 AWN655441:AWO655441 BGJ655441:BGK655441 BQF655441:BQG655441 CAB655441:CAC655441 CJX655441:CJY655441 CTT655441:CTU655441 DDP655441:DDQ655441 DNL655441:DNM655441 DXH655441:DXI655441 EHD655441:EHE655441 EQZ655441:ERA655441 FAV655441:FAW655441 FKR655441:FKS655441 FUN655441:FUO655441 GEJ655441:GEK655441 GOF655441:GOG655441 GYB655441:GYC655441 HHX655441:HHY655441 HRT655441:HRU655441 IBP655441:IBQ655441 ILL655441:ILM655441 IVH655441:IVI655441 JFD655441:JFE655441 JOZ655441:JPA655441 JYV655441:JYW655441 KIR655441:KIS655441 KSN655441:KSO655441 LCJ655441:LCK655441 LMF655441:LMG655441 LWB655441:LWC655441 MFX655441:MFY655441 MPT655441:MPU655441 MZP655441:MZQ655441 NJL655441:NJM655441 NTH655441:NTI655441 ODD655441:ODE655441 OMZ655441:ONA655441 OWV655441:OWW655441 PGR655441:PGS655441 PQN655441:PQO655441 QAJ655441:QAK655441 QKF655441:QKG655441 QUB655441:QUC655441 RDX655441:RDY655441 RNT655441:RNU655441 RXP655441:RXQ655441 SHL655441:SHM655441 SRH655441:SRI655441 TBD655441:TBE655441 TKZ655441:TLA655441 TUV655441:TUW655441 UER655441:UES655441 UON655441:UOO655441 UYJ655441:UYK655441 VIF655441:VIG655441 VSB655441:VSC655441 WBX655441:WBY655441 WLT655441:WLU655441 WVP655441:WVQ655441 H721000:I721000 JD720977:JE720977 SZ720977:TA720977 ACV720977:ACW720977 AMR720977:AMS720977 AWN720977:AWO720977 BGJ720977:BGK720977 BQF720977:BQG720977 CAB720977:CAC720977 CJX720977:CJY720977 CTT720977:CTU720977 DDP720977:DDQ720977 DNL720977:DNM720977 DXH720977:DXI720977 EHD720977:EHE720977 EQZ720977:ERA720977 FAV720977:FAW720977 FKR720977:FKS720977 FUN720977:FUO720977 GEJ720977:GEK720977 GOF720977:GOG720977 GYB720977:GYC720977 HHX720977:HHY720977 HRT720977:HRU720977 IBP720977:IBQ720977 ILL720977:ILM720977 IVH720977:IVI720977 JFD720977:JFE720977 JOZ720977:JPA720977 JYV720977:JYW720977 KIR720977:KIS720977 KSN720977:KSO720977 LCJ720977:LCK720977 LMF720977:LMG720977 LWB720977:LWC720977 MFX720977:MFY720977 MPT720977:MPU720977 MZP720977:MZQ720977 NJL720977:NJM720977 NTH720977:NTI720977 ODD720977:ODE720977 OMZ720977:ONA720977 OWV720977:OWW720977 PGR720977:PGS720977 PQN720977:PQO720977 QAJ720977:QAK720977 QKF720977:QKG720977 QUB720977:QUC720977 RDX720977:RDY720977 RNT720977:RNU720977 RXP720977:RXQ720977 SHL720977:SHM720977 SRH720977:SRI720977 TBD720977:TBE720977 TKZ720977:TLA720977 TUV720977:TUW720977 UER720977:UES720977 UON720977:UOO720977 UYJ720977:UYK720977 VIF720977:VIG720977 VSB720977:VSC720977 WBX720977:WBY720977 WLT720977:WLU720977 WVP720977:WVQ720977 H786536:I786536 JD786513:JE786513 SZ786513:TA786513 ACV786513:ACW786513 AMR786513:AMS786513 AWN786513:AWO786513 BGJ786513:BGK786513 BQF786513:BQG786513 CAB786513:CAC786513 CJX786513:CJY786513 CTT786513:CTU786513 DDP786513:DDQ786513 DNL786513:DNM786513 DXH786513:DXI786513 EHD786513:EHE786513 EQZ786513:ERA786513 FAV786513:FAW786513 FKR786513:FKS786513 FUN786513:FUO786513 GEJ786513:GEK786513 GOF786513:GOG786513 GYB786513:GYC786513 HHX786513:HHY786513 HRT786513:HRU786513 IBP786513:IBQ786513 ILL786513:ILM786513 IVH786513:IVI786513 JFD786513:JFE786513 JOZ786513:JPA786513 JYV786513:JYW786513 KIR786513:KIS786513 KSN786513:KSO786513 LCJ786513:LCK786513 LMF786513:LMG786513 LWB786513:LWC786513 MFX786513:MFY786513 MPT786513:MPU786513 MZP786513:MZQ786513 NJL786513:NJM786513 NTH786513:NTI786513 ODD786513:ODE786513 OMZ786513:ONA786513 OWV786513:OWW786513 PGR786513:PGS786513 PQN786513:PQO786513 QAJ786513:QAK786513 QKF786513:QKG786513 QUB786513:QUC786513 RDX786513:RDY786513 RNT786513:RNU786513 RXP786513:RXQ786513 SHL786513:SHM786513 SRH786513:SRI786513 TBD786513:TBE786513 TKZ786513:TLA786513 TUV786513:TUW786513 UER786513:UES786513 UON786513:UOO786513 UYJ786513:UYK786513 VIF786513:VIG786513 VSB786513:VSC786513 WBX786513:WBY786513 WLT786513:WLU786513 WVP786513:WVQ786513 H852072:I852072 JD852049:JE852049 SZ852049:TA852049 ACV852049:ACW852049 AMR852049:AMS852049 AWN852049:AWO852049 BGJ852049:BGK852049 BQF852049:BQG852049 CAB852049:CAC852049 CJX852049:CJY852049 CTT852049:CTU852049 DDP852049:DDQ852049 DNL852049:DNM852049 DXH852049:DXI852049 EHD852049:EHE852049 EQZ852049:ERA852049 FAV852049:FAW852049 FKR852049:FKS852049 FUN852049:FUO852049 GEJ852049:GEK852049 GOF852049:GOG852049 GYB852049:GYC852049 HHX852049:HHY852049 HRT852049:HRU852049 IBP852049:IBQ852049 ILL852049:ILM852049 IVH852049:IVI852049 JFD852049:JFE852049 JOZ852049:JPA852049 JYV852049:JYW852049 KIR852049:KIS852049 KSN852049:KSO852049 LCJ852049:LCK852049 LMF852049:LMG852049 LWB852049:LWC852049 MFX852049:MFY852049 MPT852049:MPU852049 MZP852049:MZQ852049 NJL852049:NJM852049 NTH852049:NTI852049 ODD852049:ODE852049 OMZ852049:ONA852049 OWV852049:OWW852049 PGR852049:PGS852049 PQN852049:PQO852049 QAJ852049:QAK852049 QKF852049:QKG852049 QUB852049:QUC852049 RDX852049:RDY852049 RNT852049:RNU852049 RXP852049:RXQ852049 SHL852049:SHM852049 SRH852049:SRI852049 TBD852049:TBE852049 TKZ852049:TLA852049 TUV852049:TUW852049 UER852049:UES852049 UON852049:UOO852049 UYJ852049:UYK852049 VIF852049:VIG852049 VSB852049:VSC852049 WBX852049:WBY852049 WLT852049:WLU852049 WVP852049:WVQ852049 H917608:I917608 JD917585:JE917585 SZ917585:TA917585 ACV917585:ACW917585 AMR917585:AMS917585 AWN917585:AWO917585 BGJ917585:BGK917585 BQF917585:BQG917585 CAB917585:CAC917585 CJX917585:CJY917585 CTT917585:CTU917585 DDP917585:DDQ917585 DNL917585:DNM917585 DXH917585:DXI917585 EHD917585:EHE917585 EQZ917585:ERA917585 FAV917585:FAW917585 FKR917585:FKS917585 FUN917585:FUO917585 GEJ917585:GEK917585 GOF917585:GOG917585 GYB917585:GYC917585 HHX917585:HHY917585 HRT917585:HRU917585 IBP917585:IBQ917585 ILL917585:ILM917585 IVH917585:IVI917585 JFD917585:JFE917585 JOZ917585:JPA917585 JYV917585:JYW917585 KIR917585:KIS917585 KSN917585:KSO917585 LCJ917585:LCK917585 LMF917585:LMG917585 LWB917585:LWC917585 MFX917585:MFY917585 MPT917585:MPU917585 MZP917585:MZQ917585 NJL917585:NJM917585 NTH917585:NTI917585 ODD917585:ODE917585 OMZ917585:ONA917585 OWV917585:OWW917585 PGR917585:PGS917585 PQN917585:PQO917585 QAJ917585:QAK917585 QKF917585:QKG917585 QUB917585:QUC917585 RDX917585:RDY917585 RNT917585:RNU917585 RXP917585:RXQ917585 SHL917585:SHM917585 SRH917585:SRI917585 TBD917585:TBE917585 TKZ917585:TLA917585 TUV917585:TUW917585 UER917585:UES917585 UON917585:UOO917585 UYJ917585:UYK917585 VIF917585:VIG917585 VSB917585:VSC917585 WBX917585:WBY917585 WLT917585:WLU917585 WVP917585:WVQ917585 H983144:I983144 JD983121:JE983121 SZ983121:TA983121 ACV983121:ACW983121 AMR983121:AMS983121 AWN983121:AWO983121 BGJ983121:BGK983121 BQF983121:BQG983121 CAB983121:CAC983121 CJX983121:CJY983121 CTT983121:CTU983121 DDP983121:DDQ983121 DNL983121:DNM983121 DXH983121:DXI983121 EHD983121:EHE983121 EQZ983121:ERA983121 FAV983121:FAW983121 FKR983121:FKS983121 FUN983121:FUO983121 GEJ983121:GEK983121 GOF983121:GOG983121 GYB983121:GYC983121 HHX983121:HHY983121 HRT983121:HRU983121 IBP983121:IBQ983121 ILL983121:ILM983121 IVH983121:IVI983121 JFD983121:JFE983121 JOZ983121:JPA983121 JYV983121:JYW983121 KIR983121:KIS983121 KSN983121:KSO983121 LCJ983121:LCK983121 LMF983121:LMG983121 LWB983121:LWC983121 MFX983121:MFY983121 MPT983121:MPU983121 MZP983121:MZQ983121 NJL983121:NJM983121 NTH983121:NTI983121 ODD983121:ODE983121 OMZ983121:ONA983121 OWV983121:OWW983121 PGR983121:PGS983121 PQN983121:PQO983121 QAJ983121:QAK983121 QKF983121:QKG983121 QUB983121:QUC983121 RDX983121:RDY983121 RNT983121:RNU983121 RXP983121:RXQ983121 SHL983121:SHM983121 SRH983121:SRI983121 TBD983121:TBE983121 TKZ983121:TLA983121 TUV983121:TUW983121 UER983121:UES983121 UON983121:UOO983121 UYJ983121:UYK983121 VIF983121:VIG983121 VSB983121:VSC983121 WBX983121:WBY983121 WLT983121:WLU983121 WVP983121:WVQ983121">
      <formula1>$C$283:$C$296</formula1>
    </dataValidation>
    <dataValidation type="list" allowBlank="1" showInputMessage="1" showErrorMessage="1" sqref="WVJ983082:WVJ983114 IX40:IX72 ST40:ST72 ACP40:ACP72 AML40:AML72 AWH40:AWH72 BGD40:BGD72 BPZ40:BPZ72 BZV40:BZV72 CJR40:CJR72 CTN40:CTN72 DDJ40:DDJ72 DNF40:DNF72 DXB40:DXB72 EGX40:EGX72 EQT40:EQT72 FAP40:FAP72 FKL40:FKL72 FUH40:FUH72 GED40:GED72 GNZ40:GNZ72 GXV40:GXV72 HHR40:HHR72 HRN40:HRN72 IBJ40:IBJ72 ILF40:ILF72 IVB40:IVB72 JEX40:JEX72 JOT40:JOT72 JYP40:JYP72 KIL40:KIL72 KSH40:KSH72 LCD40:LCD72 LLZ40:LLZ72 LVV40:LVV72 MFR40:MFR72 MPN40:MPN72 MZJ40:MZJ72 NJF40:NJF72 NTB40:NTB72 OCX40:OCX72 OMT40:OMT72 OWP40:OWP72 PGL40:PGL72 PQH40:PQH72 QAD40:QAD72 QJZ40:QJZ72 QTV40:QTV72 RDR40:RDR72 RNN40:RNN72 RXJ40:RXJ72 SHF40:SHF72 SRB40:SRB72 TAX40:TAX72 TKT40:TKT72 TUP40:TUP72 UEL40:UEL72 UOH40:UOH72 UYD40:UYD72 VHZ40:VHZ72 VRV40:VRV72 WBR40:WBR72 WLN40:WLN72 WVJ40:WVJ72 B65601:B65633 IX65578:IX65610 ST65578:ST65610 ACP65578:ACP65610 AML65578:AML65610 AWH65578:AWH65610 BGD65578:BGD65610 BPZ65578:BPZ65610 BZV65578:BZV65610 CJR65578:CJR65610 CTN65578:CTN65610 DDJ65578:DDJ65610 DNF65578:DNF65610 DXB65578:DXB65610 EGX65578:EGX65610 EQT65578:EQT65610 FAP65578:FAP65610 FKL65578:FKL65610 FUH65578:FUH65610 GED65578:GED65610 GNZ65578:GNZ65610 GXV65578:GXV65610 HHR65578:HHR65610 HRN65578:HRN65610 IBJ65578:IBJ65610 ILF65578:ILF65610 IVB65578:IVB65610 JEX65578:JEX65610 JOT65578:JOT65610 JYP65578:JYP65610 KIL65578:KIL65610 KSH65578:KSH65610 LCD65578:LCD65610 LLZ65578:LLZ65610 LVV65578:LVV65610 MFR65578:MFR65610 MPN65578:MPN65610 MZJ65578:MZJ65610 NJF65578:NJF65610 NTB65578:NTB65610 OCX65578:OCX65610 OMT65578:OMT65610 OWP65578:OWP65610 PGL65578:PGL65610 PQH65578:PQH65610 QAD65578:QAD65610 QJZ65578:QJZ65610 QTV65578:QTV65610 RDR65578:RDR65610 RNN65578:RNN65610 RXJ65578:RXJ65610 SHF65578:SHF65610 SRB65578:SRB65610 TAX65578:TAX65610 TKT65578:TKT65610 TUP65578:TUP65610 UEL65578:UEL65610 UOH65578:UOH65610 UYD65578:UYD65610 VHZ65578:VHZ65610 VRV65578:VRV65610 WBR65578:WBR65610 WLN65578:WLN65610 WVJ65578:WVJ65610 B131137:B131169 IX131114:IX131146 ST131114:ST131146 ACP131114:ACP131146 AML131114:AML131146 AWH131114:AWH131146 BGD131114:BGD131146 BPZ131114:BPZ131146 BZV131114:BZV131146 CJR131114:CJR131146 CTN131114:CTN131146 DDJ131114:DDJ131146 DNF131114:DNF131146 DXB131114:DXB131146 EGX131114:EGX131146 EQT131114:EQT131146 FAP131114:FAP131146 FKL131114:FKL131146 FUH131114:FUH131146 GED131114:GED131146 GNZ131114:GNZ131146 GXV131114:GXV131146 HHR131114:HHR131146 HRN131114:HRN131146 IBJ131114:IBJ131146 ILF131114:ILF131146 IVB131114:IVB131146 JEX131114:JEX131146 JOT131114:JOT131146 JYP131114:JYP131146 KIL131114:KIL131146 KSH131114:KSH131146 LCD131114:LCD131146 LLZ131114:LLZ131146 LVV131114:LVV131146 MFR131114:MFR131146 MPN131114:MPN131146 MZJ131114:MZJ131146 NJF131114:NJF131146 NTB131114:NTB131146 OCX131114:OCX131146 OMT131114:OMT131146 OWP131114:OWP131146 PGL131114:PGL131146 PQH131114:PQH131146 QAD131114:QAD131146 QJZ131114:QJZ131146 QTV131114:QTV131146 RDR131114:RDR131146 RNN131114:RNN131146 RXJ131114:RXJ131146 SHF131114:SHF131146 SRB131114:SRB131146 TAX131114:TAX131146 TKT131114:TKT131146 TUP131114:TUP131146 UEL131114:UEL131146 UOH131114:UOH131146 UYD131114:UYD131146 VHZ131114:VHZ131146 VRV131114:VRV131146 WBR131114:WBR131146 WLN131114:WLN131146 WVJ131114:WVJ131146 B196673:B196705 IX196650:IX196682 ST196650:ST196682 ACP196650:ACP196682 AML196650:AML196682 AWH196650:AWH196682 BGD196650:BGD196682 BPZ196650:BPZ196682 BZV196650:BZV196682 CJR196650:CJR196682 CTN196650:CTN196682 DDJ196650:DDJ196682 DNF196650:DNF196682 DXB196650:DXB196682 EGX196650:EGX196682 EQT196650:EQT196682 FAP196650:FAP196682 FKL196650:FKL196682 FUH196650:FUH196682 GED196650:GED196682 GNZ196650:GNZ196682 GXV196650:GXV196682 HHR196650:HHR196682 HRN196650:HRN196682 IBJ196650:IBJ196682 ILF196650:ILF196682 IVB196650:IVB196682 JEX196650:JEX196682 JOT196650:JOT196682 JYP196650:JYP196682 KIL196650:KIL196682 KSH196650:KSH196682 LCD196650:LCD196682 LLZ196650:LLZ196682 LVV196650:LVV196682 MFR196650:MFR196682 MPN196650:MPN196682 MZJ196650:MZJ196682 NJF196650:NJF196682 NTB196650:NTB196682 OCX196650:OCX196682 OMT196650:OMT196682 OWP196650:OWP196682 PGL196650:PGL196682 PQH196650:PQH196682 QAD196650:QAD196682 QJZ196650:QJZ196682 QTV196650:QTV196682 RDR196650:RDR196682 RNN196650:RNN196682 RXJ196650:RXJ196682 SHF196650:SHF196682 SRB196650:SRB196682 TAX196650:TAX196682 TKT196650:TKT196682 TUP196650:TUP196682 UEL196650:UEL196682 UOH196650:UOH196682 UYD196650:UYD196682 VHZ196650:VHZ196682 VRV196650:VRV196682 WBR196650:WBR196682 WLN196650:WLN196682 WVJ196650:WVJ196682 B262209:B262241 IX262186:IX262218 ST262186:ST262218 ACP262186:ACP262218 AML262186:AML262218 AWH262186:AWH262218 BGD262186:BGD262218 BPZ262186:BPZ262218 BZV262186:BZV262218 CJR262186:CJR262218 CTN262186:CTN262218 DDJ262186:DDJ262218 DNF262186:DNF262218 DXB262186:DXB262218 EGX262186:EGX262218 EQT262186:EQT262218 FAP262186:FAP262218 FKL262186:FKL262218 FUH262186:FUH262218 GED262186:GED262218 GNZ262186:GNZ262218 GXV262186:GXV262218 HHR262186:HHR262218 HRN262186:HRN262218 IBJ262186:IBJ262218 ILF262186:ILF262218 IVB262186:IVB262218 JEX262186:JEX262218 JOT262186:JOT262218 JYP262186:JYP262218 KIL262186:KIL262218 KSH262186:KSH262218 LCD262186:LCD262218 LLZ262186:LLZ262218 LVV262186:LVV262218 MFR262186:MFR262218 MPN262186:MPN262218 MZJ262186:MZJ262218 NJF262186:NJF262218 NTB262186:NTB262218 OCX262186:OCX262218 OMT262186:OMT262218 OWP262186:OWP262218 PGL262186:PGL262218 PQH262186:PQH262218 QAD262186:QAD262218 QJZ262186:QJZ262218 QTV262186:QTV262218 RDR262186:RDR262218 RNN262186:RNN262218 RXJ262186:RXJ262218 SHF262186:SHF262218 SRB262186:SRB262218 TAX262186:TAX262218 TKT262186:TKT262218 TUP262186:TUP262218 UEL262186:UEL262218 UOH262186:UOH262218 UYD262186:UYD262218 VHZ262186:VHZ262218 VRV262186:VRV262218 WBR262186:WBR262218 WLN262186:WLN262218 WVJ262186:WVJ262218 B327745:B327777 IX327722:IX327754 ST327722:ST327754 ACP327722:ACP327754 AML327722:AML327754 AWH327722:AWH327754 BGD327722:BGD327754 BPZ327722:BPZ327754 BZV327722:BZV327754 CJR327722:CJR327754 CTN327722:CTN327754 DDJ327722:DDJ327754 DNF327722:DNF327754 DXB327722:DXB327754 EGX327722:EGX327754 EQT327722:EQT327754 FAP327722:FAP327754 FKL327722:FKL327754 FUH327722:FUH327754 GED327722:GED327754 GNZ327722:GNZ327754 GXV327722:GXV327754 HHR327722:HHR327754 HRN327722:HRN327754 IBJ327722:IBJ327754 ILF327722:ILF327754 IVB327722:IVB327754 JEX327722:JEX327754 JOT327722:JOT327754 JYP327722:JYP327754 KIL327722:KIL327754 KSH327722:KSH327754 LCD327722:LCD327754 LLZ327722:LLZ327754 LVV327722:LVV327754 MFR327722:MFR327754 MPN327722:MPN327754 MZJ327722:MZJ327754 NJF327722:NJF327754 NTB327722:NTB327754 OCX327722:OCX327754 OMT327722:OMT327754 OWP327722:OWP327754 PGL327722:PGL327754 PQH327722:PQH327754 QAD327722:QAD327754 QJZ327722:QJZ327754 QTV327722:QTV327754 RDR327722:RDR327754 RNN327722:RNN327754 RXJ327722:RXJ327754 SHF327722:SHF327754 SRB327722:SRB327754 TAX327722:TAX327754 TKT327722:TKT327754 TUP327722:TUP327754 UEL327722:UEL327754 UOH327722:UOH327754 UYD327722:UYD327754 VHZ327722:VHZ327754 VRV327722:VRV327754 WBR327722:WBR327754 WLN327722:WLN327754 WVJ327722:WVJ327754 B393281:B393313 IX393258:IX393290 ST393258:ST393290 ACP393258:ACP393290 AML393258:AML393290 AWH393258:AWH393290 BGD393258:BGD393290 BPZ393258:BPZ393290 BZV393258:BZV393290 CJR393258:CJR393290 CTN393258:CTN393290 DDJ393258:DDJ393290 DNF393258:DNF393290 DXB393258:DXB393290 EGX393258:EGX393290 EQT393258:EQT393290 FAP393258:FAP393290 FKL393258:FKL393290 FUH393258:FUH393290 GED393258:GED393290 GNZ393258:GNZ393290 GXV393258:GXV393290 HHR393258:HHR393290 HRN393258:HRN393290 IBJ393258:IBJ393290 ILF393258:ILF393290 IVB393258:IVB393290 JEX393258:JEX393290 JOT393258:JOT393290 JYP393258:JYP393290 KIL393258:KIL393290 KSH393258:KSH393290 LCD393258:LCD393290 LLZ393258:LLZ393290 LVV393258:LVV393290 MFR393258:MFR393290 MPN393258:MPN393290 MZJ393258:MZJ393290 NJF393258:NJF393290 NTB393258:NTB393290 OCX393258:OCX393290 OMT393258:OMT393290 OWP393258:OWP393290 PGL393258:PGL393290 PQH393258:PQH393290 QAD393258:QAD393290 QJZ393258:QJZ393290 QTV393258:QTV393290 RDR393258:RDR393290 RNN393258:RNN393290 RXJ393258:RXJ393290 SHF393258:SHF393290 SRB393258:SRB393290 TAX393258:TAX393290 TKT393258:TKT393290 TUP393258:TUP393290 UEL393258:UEL393290 UOH393258:UOH393290 UYD393258:UYD393290 VHZ393258:VHZ393290 VRV393258:VRV393290 WBR393258:WBR393290 WLN393258:WLN393290 WVJ393258:WVJ393290 B458817:B458849 IX458794:IX458826 ST458794:ST458826 ACP458794:ACP458826 AML458794:AML458826 AWH458794:AWH458826 BGD458794:BGD458826 BPZ458794:BPZ458826 BZV458794:BZV458826 CJR458794:CJR458826 CTN458794:CTN458826 DDJ458794:DDJ458826 DNF458794:DNF458826 DXB458794:DXB458826 EGX458794:EGX458826 EQT458794:EQT458826 FAP458794:FAP458826 FKL458794:FKL458826 FUH458794:FUH458826 GED458794:GED458826 GNZ458794:GNZ458826 GXV458794:GXV458826 HHR458794:HHR458826 HRN458794:HRN458826 IBJ458794:IBJ458826 ILF458794:ILF458826 IVB458794:IVB458826 JEX458794:JEX458826 JOT458794:JOT458826 JYP458794:JYP458826 KIL458794:KIL458826 KSH458794:KSH458826 LCD458794:LCD458826 LLZ458794:LLZ458826 LVV458794:LVV458826 MFR458794:MFR458826 MPN458794:MPN458826 MZJ458794:MZJ458826 NJF458794:NJF458826 NTB458794:NTB458826 OCX458794:OCX458826 OMT458794:OMT458826 OWP458794:OWP458826 PGL458794:PGL458826 PQH458794:PQH458826 QAD458794:QAD458826 QJZ458794:QJZ458826 QTV458794:QTV458826 RDR458794:RDR458826 RNN458794:RNN458826 RXJ458794:RXJ458826 SHF458794:SHF458826 SRB458794:SRB458826 TAX458794:TAX458826 TKT458794:TKT458826 TUP458794:TUP458826 UEL458794:UEL458826 UOH458794:UOH458826 UYD458794:UYD458826 VHZ458794:VHZ458826 VRV458794:VRV458826 WBR458794:WBR458826 WLN458794:WLN458826 WVJ458794:WVJ458826 B524353:B524385 IX524330:IX524362 ST524330:ST524362 ACP524330:ACP524362 AML524330:AML524362 AWH524330:AWH524362 BGD524330:BGD524362 BPZ524330:BPZ524362 BZV524330:BZV524362 CJR524330:CJR524362 CTN524330:CTN524362 DDJ524330:DDJ524362 DNF524330:DNF524362 DXB524330:DXB524362 EGX524330:EGX524362 EQT524330:EQT524362 FAP524330:FAP524362 FKL524330:FKL524362 FUH524330:FUH524362 GED524330:GED524362 GNZ524330:GNZ524362 GXV524330:GXV524362 HHR524330:HHR524362 HRN524330:HRN524362 IBJ524330:IBJ524362 ILF524330:ILF524362 IVB524330:IVB524362 JEX524330:JEX524362 JOT524330:JOT524362 JYP524330:JYP524362 KIL524330:KIL524362 KSH524330:KSH524362 LCD524330:LCD524362 LLZ524330:LLZ524362 LVV524330:LVV524362 MFR524330:MFR524362 MPN524330:MPN524362 MZJ524330:MZJ524362 NJF524330:NJF524362 NTB524330:NTB524362 OCX524330:OCX524362 OMT524330:OMT524362 OWP524330:OWP524362 PGL524330:PGL524362 PQH524330:PQH524362 QAD524330:QAD524362 QJZ524330:QJZ524362 QTV524330:QTV524362 RDR524330:RDR524362 RNN524330:RNN524362 RXJ524330:RXJ524362 SHF524330:SHF524362 SRB524330:SRB524362 TAX524330:TAX524362 TKT524330:TKT524362 TUP524330:TUP524362 UEL524330:UEL524362 UOH524330:UOH524362 UYD524330:UYD524362 VHZ524330:VHZ524362 VRV524330:VRV524362 WBR524330:WBR524362 WLN524330:WLN524362 WVJ524330:WVJ524362 B589889:B589921 IX589866:IX589898 ST589866:ST589898 ACP589866:ACP589898 AML589866:AML589898 AWH589866:AWH589898 BGD589866:BGD589898 BPZ589866:BPZ589898 BZV589866:BZV589898 CJR589866:CJR589898 CTN589866:CTN589898 DDJ589866:DDJ589898 DNF589866:DNF589898 DXB589866:DXB589898 EGX589866:EGX589898 EQT589866:EQT589898 FAP589866:FAP589898 FKL589866:FKL589898 FUH589866:FUH589898 GED589866:GED589898 GNZ589866:GNZ589898 GXV589866:GXV589898 HHR589866:HHR589898 HRN589866:HRN589898 IBJ589866:IBJ589898 ILF589866:ILF589898 IVB589866:IVB589898 JEX589866:JEX589898 JOT589866:JOT589898 JYP589866:JYP589898 KIL589866:KIL589898 KSH589866:KSH589898 LCD589866:LCD589898 LLZ589866:LLZ589898 LVV589866:LVV589898 MFR589866:MFR589898 MPN589866:MPN589898 MZJ589866:MZJ589898 NJF589866:NJF589898 NTB589866:NTB589898 OCX589866:OCX589898 OMT589866:OMT589898 OWP589866:OWP589898 PGL589866:PGL589898 PQH589866:PQH589898 QAD589866:QAD589898 QJZ589866:QJZ589898 QTV589866:QTV589898 RDR589866:RDR589898 RNN589866:RNN589898 RXJ589866:RXJ589898 SHF589866:SHF589898 SRB589866:SRB589898 TAX589866:TAX589898 TKT589866:TKT589898 TUP589866:TUP589898 UEL589866:UEL589898 UOH589866:UOH589898 UYD589866:UYD589898 VHZ589866:VHZ589898 VRV589866:VRV589898 WBR589866:WBR589898 WLN589866:WLN589898 WVJ589866:WVJ589898 B655425:B655457 IX655402:IX655434 ST655402:ST655434 ACP655402:ACP655434 AML655402:AML655434 AWH655402:AWH655434 BGD655402:BGD655434 BPZ655402:BPZ655434 BZV655402:BZV655434 CJR655402:CJR655434 CTN655402:CTN655434 DDJ655402:DDJ655434 DNF655402:DNF655434 DXB655402:DXB655434 EGX655402:EGX655434 EQT655402:EQT655434 FAP655402:FAP655434 FKL655402:FKL655434 FUH655402:FUH655434 GED655402:GED655434 GNZ655402:GNZ655434 GXV655402:GXV655434 HHR655402:HHR655434 HRN655402:HRN655434 IBJ655402:IBJ655434 ILF655402:ILF655434 IVB655402:IVB655434 JEX655402:JEX655434 JOT655402:JOT655434 JYP655402:JYP655434 KIL655402:KIL655434 KSH655402:KSH655434 LCD655402:LCD655434 LLZ655402:LLZ655434 LVV655402:LVV655434 MFR655402:MFR655434 MPN655402:MPN655434 MZJ655402:MZJ655434 NJF655402:NJF655434 NTB655402:NTB655434 OCX655402:OCX655434 OMT655402:OMT655434 OWP655402:OWP655434 PGL655402:PGL655434 PQH655402:PQH655434 QAD655402:QAD655434 QJZ655402:QJZ655434 QTV655402:QTV655434 RDR655402:RDR655434 RNN655402:RNN655434 RXJ655402:RXJ655434 SHF655402:SHF655434 SRB655402:SRB655434 TAX655402:TAX655434 TKT655402:TKT655434 TUP655402:TUP655434 UEL655402:UEL655434 UOH655402:UOH655434 UYD655402:UYD655434 VHZ655402:VHZ655434 VRV655402:VRV655434 WBR655402:WBR655434 WLN655402:WLN655434 WVJ655402:WVJ655434 B720961:B720993 IX720938:IX720970 ST720938:ST720970 ACP720938:ACP720970 AML720938:AML720970 AWH720938:AWH720970 BGD720938:BGD720970 BPZ720938:BPZ720970 BZV720938:BZV720970 CJR720938:CJR720970 CTN720938:CTN720970 DDJ720938:DDJ720970 DNF720938:DNF720970 DXB720938:DXB720970 EGX720938:EGX720970 EQT720938:EQT720970 FAP720938:FAP720970 FKL720938:FKL720970 FUH720938:FUH720970 GED720938:GED720970 GNZ720938:GNZ720970 GXV720938:GXV720970 HHR720938:HHR720970 HRN720938:HRN720970 IBJ720938:IBJ720970 ILF720938:ILF720970 IVB720938:IVB720970 JEX720938:JEX720970 JOT720938:JOT720970 JYP720938:JYP720970 KIL720938:KIL720970 KSH720938:KSH720970 LCD720938:LCD720970 LLZ720938:LLZ720970 LVV720938:LVV720970 MFR720938:MFR720970 MPN720938:MPN720970 MZJ720938:MZJ720970 NJF720938:NJF720970 NTB720938:NTB720970 OCX720938:OCX720970 OMT720938:OMT720970 OWP720938:OWP720970 PGL720938:PGL720970 PQH720938:PQH720970 QAD720938:QAD720970 QJZ720938:QJZ720970 QTV720938:QTV720970 RDR720938:RDR720970 RNN720938:RNN720970 RXJ720938:RXJ720970 SHF720938:SHF720970 SRB720938:SRB720970 TAX720938:TAX720970 TKT720938:TKT720970 TUP720938:TUP720970 UEL720938:UEL720970 UOH720938:UOH720970 UYD720938:UYD720970 VHZ720938:VHZ720970 VRV720938:VRV720970 WBR720938:WBR720970 WLN720938:WLN720970 WVJ720938:WVJ720970 B786497:B786529 IX786474:IX786506 ST786474:ST786506 ACP786474:ACP786506 AML786474:AML786506 AWH786474:AWH786506 BGD786474:BGD786506 BPZ786474:BPZ786506 BZV786474:BZV786506 CJR786474:CJR786506 CTN786474:CTN786506 DDJ786474:DDJ786506 DNF786474:DNF786506 DXB786474:DXB786506 EGX786474:EGX786506 EQT786474:EQT786506 FAP786474:FAP786506 FKL786474:FKL786506 FUH786474:FUH786506 GED786474:GED786506 GNZ786474:GNZ786506 GXV786474:GXV786506 HHR786474:HHR786506 HRN786474:HRN786506 IBJ786474:IBJ786506 ILF786474:ILF786506 IVB786474:IVB786506 JEX786474:JEX786506 JOT786474:JOT786506 JYP786474:JYP786506 KIL786474:KIL786506 KSH786474:KSH786506 LCD786474:LCD786506 LLZ786474:LLZ786506 LVV786474:LVV786506 MFR786474:MFR786506 MPN786474:MPN786506 MZJ786474:MZJ786506 NJF786474:NJF786506 NTB786474:NTB786506 OCX786474:OCX786506 OMT786474:OMT786506 OWP786474:OWP786506 PGL786474:PGL786506 PQH786474:PQH786506 QAD786474:QAD786506 QJZ786474:QJZ786506 QTV786474:QTV786506 RDR786474:RDR786506 RNN786474:RNN786506 RXJ786474:RXJ786506 SHF786474:SHF786506 SRB786474:SRB786506 TAX786474:TAX786506 TKT786474:TKT786506 TUP786474:TUP786506 UEL786474:UEL786506 UOH786474:UOH786506 UYD786474:UYD786506 VHZ786474:VHZ786506 VRV786474:VRV786506 WBR786474:WBR786506 WLN786474:WLN786506 WVJ786474:WVJ786506 B852033:B852065 IX852010:IX852042 ST852010:ST852042 ACP852010:ACP852042 AML852010:AML852042 AWH852010:AWH852042 BGD852010:BGD852042 BPZ852010:BPZ852042 BZV852010:BZV852042 CJR852010:CJR852042 CTN852010:CTN852042 DDJ852010:DDJ852042 DNF852010:DNF852042 DXB852010:DXB852042 EGX852010:EGX852042 EQT852010:EQT852042 FAP852010:FAP852042 FKL852010:FKL852042 FUH852010:FUH852042 GED852010:GED852042 GNZ852010:GNZ852042 GXV852010:GXV852042 HHR852010:HHR852042 HRN852010:HRN852042 IBJ852010:IBJ852042 ILF852010:ILF852042 IVB852010:IVB852042 JEX852010:JEX852042 JOT852010:JOT852042 JYP852010:JYP852042 KIL852010:KIL852042 KSH852010:KSH852042 LCD852010:LCD852042 LLZ852010:LLZ852042 LVV852010:LVV852042 MFR852010:MFR852042 MPN852010:MPN852042 MZJ852010:MZJ852042 NJF852010:NJF852042 NTB852010:NTB852042 OCX852010:OCX852042 OMT852010:OMT852042 OWP852010:OWP852042 PGL852010:PGL852042 PQH852010:PQH852042 QAD852010:QAD852042 QJZ852010:QJZ852042 QTV852010:QTV852042 RDR852010:RDR852042 RNN852010:RNN852042 RXJ852010:RXJ852042 SHF852010:SHF852042 SRB852010:SRB852042 TAX852010:TAX852042 TKT852010:TKT852042 TUP852010:TUP852042 UEL852010:UEL852042 UOH852010:UOH852042 UYD852010:UYD852042 VHZ852010:VHZ852042 VRV852010:VRV852042 WBR852010:WBR852042 WLN852010:WLN852042 WVJ852010:WVJ852042 B917569:B917601 IX917546:IX917578 ST917546:ST917578 ACP917546:ACP917578 AML917546:AML917578 AWH917546:AWH917578 BGD917546:BGD917578 BPZ917546:BPZ917578 BZV917546:BZV917578 CJR917546:CJR917578 CTN917546:CTN917578 DDJ917546:DDJ917578 DNF917546:DNF917578 DXB917546:DXB917578 EGX917546:EGX917578 EQT917546:EQT917578 FAP917546:FAP917578 FKL917546:FKL917578 FUH917546:FUH917578 GED917546:GED917578 GNZ917546:GNZ917578 GXV917546:GXV917578 HHR917546:HHR917578 HRN917546:HRN917578 IBJ917546:IBJ917578 ILF917546:ILF917578 IVB917546:IVB917578 JEX917546:JEX917578 JOT917546:JOT917578 JYP917546:JYP917578 KIL917546:KIL917578 KSH917546:KSH917578 LCD917546:LCD917578 LLZ917546:LLZ917578 LVV917546:LVV917578 MFR917546:MFR917578 MPN917546:MPN917578 MZJ917546:MZJ917578 NJF917546:NJF917578 NTB917546:NTB917578 OCX917546:OCX917578 OMT917546:OMT917578 OWP917546:OWP917578 PGL917546:PGL917578 PQH917546:PQH917578 QAD917546:QAD917578 QJZ917546:QJZ917578 QTV917546:QTV917578 RDR917546:RDR917578 RNN917546:RNN917578 RXJ917546:RXJ917578 SHF917546:SHF917578 SRB917546:SRB917578 TAX917546:TAX917578 TKT917546:TKT917578 TUP917546:TUP917578 UEL917546:UEL917578 UOH917546:UOH917578 UYD917546:UYD917578 VHZ917546:VHZ917578 VRV917546:VRV917578 WBR917546:WBR917578 WLN917546:WLN917578 WVJ917546:WVJ917578 B983105:B983137 IX983082:IX983114 ST983082:ST983114 ACP983082:ACP983114 AML983082:AML983114 AWH983082:AWH983114 BGD983082:BGD983114 BPZ983082:BPZ983114 BZV983082:BZV983114 CJR983082:CJR983114 CTN983082:CTN983114 DDJ983082:DDJ983114 DNF983082:DNF983114 DXB983082:DXB983114 EGX983082:EGX983114 EQT983082:EQT983114 FAP983082:FAP983114 FKL983082:FKL983114 FUH983082:FUH983114 GED983082:GED983114 GNZ983082:GNZ983114 GXV983082:GXV983114 HHR983082:HHR983114 HRN983082:HRN983114 IBJ983082:IBJ983114 ILF983082:ILF983114 IVB983082:IVB983114 JEX983082:JEX983114 JOT983082:JOT983114 JYP983082:JYP983114 KIL983082:KIL983114 KSH983082:KSH983114 LCD983082:LCD983114 LLZ983082:LLZ983114 LVV983082:LVV983114 MFR983082:MFR983114 MPN983082:MPN983114 MZJ983082:MZJ983114 NJF983082:NJF983114 NTB983082:NTB983114 OCX983082:OCX983114 OMT983082:OMT983114 OWP983082:OWP983114 PGL983082:PGL983114 PQH983082:PQH983114 QAD983082:QAD983114 QJZ983082:QJZ983114 QTV983082:QTV983114 RDR983082:RDR983114 RNN983082:RNN983114 RXJ983082:RXJ983114 SHF983082:SHF983114 SRB983082:SRB983114 TAX983082:TAX983114 TKT983082:TKT983114 TUP983082:TUP983114 UEL983082:UEL983114 UOH983082:UOH983114 UYD983082:UYD983114 VHZ983082:VHZ983114 VRV983082:VRV983114 WBR983082:WBR983114 WLN983082:WLN983114 B40:B72">
      <formula1>$C$298:$C$299</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r:id="rId1"/>
  <headerFooter alignWithMargins="0">
    <oddHeader>&amp;R&amp;"ＭＳ ゴシック,標準"&amp;8令和８年度</oddHeader>
    <oddFooter>&amp;C
&amp;P</oddFooter>
  </headerFooter>
  <rowBreaks count="7" manualBreakCount="7">
    <brk id="34" min="1" max="17" man="1"/>
    <brk id="73" min="1" max="17" man="1"/>
    <brk id="107" min="1" max="17" man="1"/>
    <brk id="148" max="16383" man="1"/>
    <brk id="182" max="16383" man="1"/>
    <brk id="220" max="16383" man="1"/>
    <brk id="256"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P65564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P131100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P196636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P262172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P327708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P393244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P458780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P524316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P589852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P655388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P720924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P786460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P851996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P917532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P983068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H65737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H131273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H196809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H262345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H327881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H393417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H458953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H524489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H590025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H655561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H721097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H786633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H852169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H917705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H983241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H65735 JD65712 SZ65712 ACV65712 AMR65712 AWN65712 BGJ65712 BQF65712 CAB65712 CJX65712 CTT65712 DDP65712 DNL65712 DXH65712 EHD65712 EQZ65712 FAV65712 FKR65712 FUN65712 GEJ65712 GOF65712 GYB65712 HHX65712 HRT65712 IBP65712 ILL65712 IVH65712 JFD65712 JOZ65712 JYV65712 KIR65712 KSN65712 LCJ65712 LMF65712 LWB65712 MFX65712 MPT65712 MZP65712 NJL65712 NTH65712 ODD65712 OMZ65712 OWV65712 PGR65712 PQN65712 QAJ65712 QKF65712 QUB65712 RDX65712 RNT65712 RXP65712 SHL65712 SRH65712 TBD65712 TKZ65712 TUV65712 UER65712 UON65712 UYJ65712 VIF65712 VSB65712 WBX65712 WLT65712 WVP65712 H131271 JD131248 SZ131248 ACV131248 AMR131248 AWN131248 BGJ131248 BQF131248 CAB131248 CJX131248 CTT131248 DDP131248 DNL131248 DXH131248 EHD131248 EQZ131248 FAV131248 FKR131248 FUN131248 GEJ131248 GOF131248 GYB131248 HHX131248 HRT131248 IBP131248 ILL131248 IVH131248 JFD131248 JOZ131248 JYV131248 KIR131248 KSN131248 LCJ131248 LMF131248 LWB131248 MFX131248 MPT131248 MZP131248 NJL131248 NTH131248 ODD131248 OMZ131248 OWV131248 PGR131248 PQN131248 QAJ131248 QKF131248 QUB131248 RDX131248 RNT131248 RXP131248 SHL131248 SRH131248 TBD131248 TKZ131248 TUV131248 UER131248 UON131248 UYJ131248 VIF131248 VSB131248 WBX131248 WLT131248 WVP131248 H196807 JD196784 SZ196784 ACV196784 AMR196784 AWN196784 BGJ196784 BQF196784 CAB196784 CJX196784 CTT196784 DDP196784 DNL196784 DXH196784 EHD196784 EQZ196784 FAV196784 FKR196784 FUN196784 GEJ196784 GOF196784 GYB196784 HHX196784 HRT196784 IBP196784 ILL196784 IVH196784 JFD196784 JOZ196784 JYV196784 KIR196784 KSN196784 LCJ196784 LMF196784 LWB196784 MFX196784 MPT196784 MZP196784 NJL196784 NTH196784 ODD196784 OMZ196784 OWV196784 PGR196784 PQN196784 QAJ196784 QKF196784 QUB196784 RDX196784 RNT196784 RXP196784 SHL196784 SRH196784 TBD196784 TKZ196784 TUV196784 UER196784 UON196784 UYJ196784 VIF196784 VSB196784 WBX196784 WLT196784 WVP196784 H262343 JD262320 SZ262320 ACV262320 AMR262320 AWN262320 BGJ262320 BQF262320 CAB262320 CJX262320 CTT262320 DDP262320 DNL262320 DXH262320 EHD262320 EQZ262320 FAV262320 FKR262320 FUN262320 GEJ262320 GOF262320 GYB262320 HHX262320 HRT262320 IBP262320 ILL262320 IVH262320 JFD262320 JOZ262320 JYV262320 KIR262320 KSN262320 LCJ262320 LMF262320 LWB262320 MFX262320 MPT262320 MZP262320 NJL262320 NTH262320 ODD262320 OMZ262320 OWV262320 PGR262320 PQN262320 QAJ262320 QKF262320 QUB262320 RDX262320 RNT262320 RXP262320 SHL262320 SRH262320 TBD262320 TKZ262320 TUV262320 UER262320 UON262320 UYJ262320 VIF262320 VSB262320 WBX262320 WLT262320 WVP262320 H327879 JD327856 SZ327856 ACV327856 AMR327856 AWN327856 BGJ327856 BQF327856 CAB327856 CJX327856 CTT327856 DDP327856 DNL327856 DXH327856 EHD327856 EQZ327856 FAV327856 FKR327856 FUN327856 GEJ327856 GOF327856 GYB327856 HHX327856 HRT327856 IBP327856 ILL327856 IVH327856 JFD327856 JOZ327856 JYV327856 KIR327856 KSN327856 LCJ327856 LMF327856 LWB327856 MFX327856 MPT327856 MZP327856 NJL327856 NTH327856 ODD327856 OMZ327856 OWV327856 PGR327856 PQN327856 QAJ327856 QKF327856 QUB327856 RDX327856 RNT327856 RXP327856 SHL327856 SRH327856 TBD327856 TKZ327856 TUV327856 UER327856 UON327856 UYJ327856 VIF327856 VSB327856 WBX327856 WLT327856 WVP327856 H393415 JD393392 SZ393392 ACV393392 AMR393392 AWN393392 BGJ393392 BQF393392 CAB393392 CJX393392 CTT393392 DDP393392 DNL393392 DXH393392 EHD393392 EQZ393392 FAV393392 FKR393392 FUN393392 GEJ393392 GOF393392 GYB393392 HHX393392 HRT393392 IBP393392 ILL393392 IVH393392 JFD393392 JOZ393392 JYV393392 KIR393392 KSN393392 LCJ393392 LMF393392 LWB393392 MFX393392 MPT393392 MZP393392 NJL393392 NTH393392 ODD393392 OMZ393392 OWV393392 PGR393392 PQN393392 QAJ393392 QKF393392 QUB393392 RDX393392 RNT393392 RXP393392 SHL393392 SRH393392 TBD393392 TKZ393392 TUV393392 UER393392 UON393392 UYJ393392 VIF393392 VSB393392 WBX393392 WLT393392 WVP393392 H458951 JD458928 SZ458928 ACV458928 AMR458928 AWN458928 BGJ458928 BQF458928 CAB458928 CJX458928 CTT458928 DDP458928 DNL458928 DXH458928 EHD458928 EQZ458928 FAV458928 FKR458928 FUN458928 GEJ458928 GOF458928 GYB458928 HHX458928 HRT458928 IBP458928 ILL458928 IVH458928 JFD458928 JOZ458928 JYV458928 KIR458928 KSN458928 LCJ458928 LMF458928 LWB458928 MFX458928 MPT458928 MZP458928 NJL458928 NTH458928 ODD458928 OMZ458928 OWV458928 PGR458928 PQN458928 QAJ458928 QKF458928 QUB458928 RDX458928 RNT458928 RXP458928 SHL458928 SRH458928 TBD458928 TKZ458928 TUV458928 UER458928 UON458928 UYJ458928 VIF458928 VSB458928 WBX458928 WLT458928 WVP458928 H524487 JD524464 SZ524464 ACV524464 AMR524464 AWN524464 BGJ524464 BQF524464 CAB524464 CJX524464 CTT524464 DDP524464 DNL524464 DXH524464 EHD524464 EQZ524464 FAV524464 FKR524464 FUN524464 GEJ524464 GOF524464 GYB524464 HHX524464 HRT524464 IBP524464 ILL524464 IVH524464 JFD524464 JOZ524464 JYV524464 KIR524464 KSN524464 LCJ524464 LMF524464 LWB524464 MFX524464 MPT524464 MZP524464 NJL524464 NTH524464 ODD524464 OMZ524464 OWV524464 PGR524464 PQN524464 QAJ524464 QKF524464 QUB524464 RDX524464 RNT524464 RXP524464 SHL524464 SRH524464 TBD524464 TKZ524464 TUV524464 UER524464 UON524464 UYJ524464 VIF524464 VSB524464 WBX524464 WLT524464 WVP524464 H590023 JD590000 SZ590000 ACV590000 AMR590000 AWN590000 BGJ590000 BQF590000 CAB590000 CJX590000 CTT590000 DDP590000 DNL590000 DXH590000 EHD590000 EQZ590000 FAV590000 FKR590000 FUN590000 GEJ590000 GOF590000 GYB590000 HHX590000 HRT590000 IBP590000 ILL590000 IVH590000 JFD590000 JOZ590000 JYV590000 KIR590000 KSN590000 LCJ590000 LMF590000 LWB590000 MFX590000 MPT590000 MZP590000 NJL590000 NTH590000 ODD590000 OMZ590000 OWV590000 PGR590000 PQN590000 QAJ590000 QKF590000 QUB590000 RDX590000 RNT590000 RXP590000 SHL590000 SRH590000 TBD590000 TKZ590000 TUV590000 UER590000 UON590000 UYJ590000 VIF590000 VSB590000 WBX590000 WLT590000 WVP590000 H655559 JD655536 SZ655536 ACV655536 AMR655536 AWN655536 BGJ655536 BQF655536 CAB655536 CJX655536 CTT655536 DDP655536 DNL655536 DXH655536 EHD655536 EQZ655536 FAV655536 FKR655536 FUN655536 GEJ655536 GOF655536 GYB655536 HHX655536 HRT655536 IBP655536 ILL655536 IVH655536 JFD655536 JOZ655536 JYV655536 KIR655536 KSN655536 LCJ655536 LMF655536 LWB655536 MFX655536 MPT655536 MZP655536 NJL655536 NTH655536 ODD655536 OMZ655536 OWV655536 PGR655536 PQN655536 QAJ655536 QKF655536 QUB655536 RDX655536 RNT655536 RXP655536 SHL655536 SRH655536 TBD655536 TKZ655536 TUV655536 UER655536 UON655536 UYJ655536 VIF655536 VSB655536 WBX655536 WLT655536 WVP655536 H721095 JD721072 SZ721072 ACV721072 AMR721072 AWN721072 BGJ721072 BQF721072 CAB721072 CJX721072 CTT721072 DDP721072 DNL721072 DXH721072 EHD721072 EQZ721072 FAV721072 FKR721072 FUN721072 GEJ721072 GOF721072 GYB721072 HHX721072 HRT721072 IBP721072 ILL721072 IVH721072 JFD721072 JOZ721072 JYV721072 KIR721072 KSN721072 LCJ721072 LMF721072 LWB721072 MFX721072 MPT721072 MZP721072 NJL721072 NTH721072 ODD721072 OMZ721072 OWV721072 PGR721072 PQN721072 QAJ721072 QKF721072 QUB721072 RDX721072 RNT721072 RXP721072 SHL721072 SRH721072 TBD721072 TKZ721072 TUV721072 UER721072 UON721072 UYJ721072 VIF721072 VSB721072 WBX721072 WLT721072 WVP721072 H786631 JD786608 SZ786608 ACV786608 AMR786608 AWN786608 BGJ786608 BQF786608 CAB786608 CJX786608 CTT786608 DDP786608 DNL786608 DXH786608 EHD786608 EQZ786608 FAV786608 FKR786608 FUN786608 GEJ786608 GOF786608 GYB786608 HHX786608 HRT786608 IBP786608 ILL786608 IVH786608 JFD786608 JOZ786608 JYV786608 KIR786608 KSN786608 LCJ786608 LMF786608 LWB786608 MFX786608 MPT786608 MZP786608 NJL786608 NTH786608 ODD786608 OMZ786608 OWV786608 PGR786608 PQN786608 QAJ786608 QKF786608 QUB786608 RDX786608 RNT786608 RXP786608 SHL786608 SRH786608 TBD786608 TKZ786608 TUV786608 UER786608 UON786608 UYJ786608 VIF786608 VSB786608 WBX786608 WLT786608 WVP786608 H852167 JD852144 SZ852144 ACV852144 AMR852144 AWN852144 BGJ852144 BQF852144 CAB852144 CJX852144 CTT852144 DDP852144 DNL852144 DXH852144 EHD852144 EQZ852144 FAV852144 FKR852144 FUN852144 GEJ852144 GOF852144 GYB852144 HHX852144 HRT852144 IBP852144 ILL852144 IVH852144 JFD852144 JOZ852144 JYV852144 KIR852144 KSN852144 LCJ852144 LMF852144 LWB852144 MFX852144 MPT852144 MZP852144 NJL852144 NTH852144 ODD852144 OMZ852144 OWV852144 PGR852144 PQN852144 QAJ852144 QKF852144 QUB852144 RDX852144 RNT852144 RXP852144 SHL852144 SRH852144 TBD852144 TKZ852144 TUV852144 UER852144 UON852144 UYJ852144 VIF852144 VSB852144 WBX852144 WLT852144 WVP852144 H917703 JD917680 SZ917680 ACV917680 AMR917680 AWN917680 BGJ917680 BQF917680 CAB917680 CJX917680 CTT917680 DDP917680 DNL917680 DXH917680 EHD917680 EQZ917680 FAV917680 FKR917680 FUN917680 GEJ917680 GOF917680 GYB917680 HHX917680 HRT917680 IBP917680 ILL917680 IVH917680 JFD917680 JOZ917680 JYV917680 KIR917680 KSN917680 LCJ917680 LMF917680 LWB917680 MFX917680 MPT917680 MZP917680 NJL917680 NTH917680 ODD917680 OMZ917680 OWV917680 PGR917680 PQN917680 QAJ917680 QKF917680 QUB917680 RDX917680 RNT917680 RXP917680 SHL917680 SRH917680 TBD917680 TKZ917680 TUV917680 UER917680 UON917680 UYJ917680 VIF917680 VSB917680 WBX917680 WLT917680 WVP917680 H983239 JD983216 SZ983216 ACV983216 AMR983216 AWN983216 BGJ983216 BQF983216 CAB983216 CJX983216 CTT983216 DDP983216 DNL983216 DXH983216 EHD983216 EQZ983216 FAV983216 FKR983216 FUN983216 GEJ983216 GOF983216 GYB983216 HHX983216 HRT983216 IBP983216 ILL983216 IVH983216 JFD983216 JOZ983216 JYV983216 KIR983216 KSN983216 LCJ983216 LMF983216 LWB983216 MFX983216 MPT983216 MZP983216 NJL983216 NTH983216 ODD983216 OMZ983216 OWV983216 PGR983216 PQN983216 QAJ983216 QKF983216 QUB983216 RDX983216 RNT983216 RXP983216 SHL983216 SRH983216 TBD983216 TKZ983216 TUV983216 UER983216 UON983216 UYJ983216 VIF983216 VSB983216 WBX983216 WLT983216 WVP983216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H65733 JD65710 SZ65710 ACV65710 AMR65710 AWN65710 BGJ65710 BQF65710 CAB65710 CJX65710 CTT65710 DDP65710 DNL65710 DXH65710 EHD65710 EQZ65710 FAV65710 FKR65710 FUN65710 GEJ65710 GOF65710 GYB65710 HHX65710 HRT65710 IBP65710 ILL65710 IVH65710 JFD65710 JOZ65710 JYV65710 KIR65710 KSN65710 LCJ65710 LMF65710 LWB65710 MFX65710 MPT65710 MZP65710 NJL65710 NTH65710 ODD65710 OMZ65710 OWV65710 PGR65710 PQN65710 QAJ65710 QKF65710 QUB65710 RDX65710 RNT65710 RXP65710 SHL65710 SRH65710 TBD65710 TKZ65710 TUV65710 UER65710 UON65710 UYJ65710 VIF65710 VSB65710 WBX65710 WLT65710 WVP65710 H131269 JD131246 SZ131246 ACV131246 AMR131246 AWN131246 BGJ131246 BQF131246 CAB131246 CJX131246 CTT131246 DDP131246 DNL131246 DXH131246 EHD131246 EQZ131246 FAV131246 FKR131246 FUN131246 GEJ131246 GOF131246 GYB131246 HHX131246 HRT131246 IBP131246 ILL131246 IVH131246 JFD131246 JOZ131246 JYV131246 KIR131246 KSN131246 LCJ131246 LMF131246 LWB131246 MFX131246 MPT131246 MZP131246 NJL131246 NTH131246 ODD131246 OMZ131246 OWV131246 PGR131246 PQN131246 QAJ131246 QKF131246 QUB131246 RDX131246 RNT131246 RXP131246 SHL131246 SRH131246 TBD131246 TKZ131246 TUV131246 UER131246 UON131246 UYJ131246 VIF131246 VSB131246 WBX131246 WLT131246 WVP131246 H196805 JD196782 SZ196782 ACV196782 AMR196782 AWN196782 BGJ196782 BQF196782 CAB196782 CJX196782 CTT196782 DDP196782 DNL196782 DXH196782 EHD196782 EQZ196782 FAV196782 FKR196782 FUN196782 GEJ196782 GOF196782 GYB196782 HHX196782 HRT196782 IBP196782 ILL196782 IVH196782 JFD196782 JOZ196782 JYV196782 KIR196782 KSN196782 LCJ196782 LMF196782 LWB196782 MFX196782 MPT196782 MZP196782 NJL196782 NTH196782 ODD196782 OMZ196782 OWV196782 PGR196782 PQN196782 QAJ196782 QKF196782 QUB196782 RDX196782 RNT196782 RXP196782 SHL196782 SRH196782 TBD196782 TKZ196782 TUV196782 UER196782 UON196782 UYJ196782 VIF196782 VSB196782 WBX196782 WLT196782 WVP196782 H262341 JD262318 SZ262318 ACV262318 AMR262318 AWN262318 BGJ262318 BQF262318 CAB262318 CJX262318 CTT262318 DDP262318 DNL262318 DXH262318 EHD262318 EQZ262318 FAV262318 FKR262318 FUN262318 GEJ262318 GOF262318 GYB262318 HHX262318 HRT262318 IBP262318 ILL262318 IVH262318 JFD262318 JOZ262318 JYV262318 KIR262318 KSN262318 LCJ262318 LMF262318 LWB262318 MFX262318 MPT262318 MZP262318 NJL262318 NTH262318 ODD262318 OMZ262318 OWV262318 PGR262318 PQN262318 QAJ262318 QKF262318 QUB262318 RDX262318 RNT262318 RXP262318 SHL262318 SRH262318 TBD262318 TKZ262318 TUV262318 UER262318 UON262318 UYJ262318 VIF262318 VSB262318 WBX262318 WLT262318 WVP262318 H327877 JD327854 SZ327854 ACV327854 AMR327854 AWN327854 BGJ327854 BQF327854 CAB327854 CJX327854 CTT327854 DDP327854 DNL327854 DXH327854 EHD327854 EQZ327854 FAV327854 FKR327854 FUN327854 GEJ327854 GOF327854 GYB327854 HHX327854 HRT327854 IBP327854 ILL327854 IVH327854 JFD327854 JOZ327854 JYV327854 KIR327854 KSN327854 LCJ327854 LMF327854 LWB327854 MFX327854 MPT327854 MZP327854 NJL327854 NTH327854 ODD327854 OMZ327854 OWV327854 PGR327854 PQN327854 QAJ327854 QKF327854 QUB327854 RDX327854 RNT327854 RXP327854 SHL327854 SRH327854 TBD327854 TKZ327854 TUV327854 UER327854 UON327854 UYJ327854 VIF327854 VSB327854 WBX327854 WLT327854 WVP327854 H393413 JD393390 SZ393390 ACV393390 AMR393390 AWN393390 BGJ393390 BQF393390 CAB393390 CJX393390 CTT393390 DDP393390 DNL393390 DXH393390 EHD393390 EQZ393390 FAV393390 FKR393390 FUN393390 GEJ393390 GOF393390 GYB393390 HHX393390 HRT393390 IBP393390 ILL393390 IVH393390 JFD393390 JOZ393390 JYV393390 KIR393390 KSN393390 LCJ393390 LMF393390 LWB393390 MFX393390 MPT393390 MZP393390 NJL393390 NTH393390 ODD393390 OMZ393390 OWV393390 PGR393390 PQN393390 QAJ393390 QKF393390 QUB393390 RDX393390 RNT393390 RXP393390 SHL393390 SRH393390 TBD393390 TKZ393390 TUV393390 UER393390 UON393390 UYJ393390 VIF393390 VSB393390 WBX393390 WLT393390 WVP393390 H458949 JD458926 SZ458926 ACV458926 AMR458926 AWN458926 BGJ458926 BQF458926 CAB458926 CJX458926 CTT458926 DDP458926 DNL458926 DXH458926 EHD458926 EQZ458926 FAV458926 FKR458926 FUN458926 GEJ458926 GOF458926 GYB458926 HHX458926 HRT458926 IBP458926 ILL458926 IVH458926 JFD458926 JOZ458926 JYV458926 KIR458926 KSN458926 LCJ458926 LMF458926 LWB458926 MFX458926 MPT458926 MZP458926 NJL458926 NTH458926 ODD458926 OMZ458926 OWV458926 PGR458926 PQN458926 QAJ458926 QKF458926 QUB458926 RDX458926 RNT458926 RXP458926 SHL458926 SRH458926 TBD458926 TKZ458926 TUV458926 UER458926 UON458926 UYJ458926 VIF458926 VSB458926 WBX458926 WLT458926 WVP458926 H524485 JD524462 SZ524462 ACV524462 AMR524462 AWN524462 BGJ524462 BQF524462 CAB524462 CJX524462 CTT524462 DDP524462 DNL524462 DXH524462 EHD524462 EQZ524462 FAV524462 FKR524462 FUN524462 GEJ524462 GOF524462 GYB524462 HHX524462 HRT524462 IBP524462 ILL524462 IVH524462 JFD524462 JOZ524462 JYV524462 KIR524462 KSN524462 LCJ524462 LMF524462 LWB524462 MFX524462 MPT524462 MZP524462 NJL524462 NTH524462 ODD524462 OMZ524462 OWV524462 PGR524462 PQN524462 QAJ524462 QKF524462 QUB524462 RDX524462 RNT524462 RXP524462 SHL524462 SRH524462 TBD524462 TKZ524462 TUV524462 UER524462 UON524462 UYJ524462 VIF524462 VSB524462 WBX524462 WLT524462 WVP524462 H590021 JD589998 SZ589998 ACV589998 AMR589998 AWN589998 BGJ589998 BQF589998 CAB589998 CJX589998 CTT589998 DDP589998 DNL589998 DXH589998 EHD589998 EQZ589998 FAV589998 FKR589998 FUN589998 GEJ589998 GOF589998 GYB589998 HHX589998 HRT589998 IBP589998 ILL589998 IVH589998 JFD589998 JOZ589998 JYV589998 KIR589998 KSN589998 LCJ589998 LMF589998 LWB589998 MFX589998 MPT589998 MZP589998 NJL589998 NTH589998 ODD589998 OMZ589998 OWV589998 PGR589998 PQN589998 QAJ589998 QKF589998 QUB589998 RDX589998 RNT589998 RXP589998 SHL589998 SRH589998 TBD589998 TKZ589998 TUV589998 UER589998 UON589998 UYJ589998 VIF589998 VSB589998 WBX589998 WLT589998 WVP589998 H655557 JD655534 SZ655534 ACV655534 AMR655534 AWN655534 BGJ655534 BQF655534 CAB655534 CJX655534 CTT655534 DDP655534 DNL655534 DXH655534 EHD655534 EQZ655534 FAV655534 FKR655534 FUN655534 GEJ655534 GOF655534 GYB655534 HHX655534 HRT655534 IBP655534 ILL655534 IVH655534 JFD655534 JOZ655534 JYV655534 KIR655534 KSN655534 LCJ655534 LMF655534 LWB655534 MFX655534 MPT655534 MZP655534 NJL655534 NTH655534 ODD655534 OMZ655534 OWV655534 PGR655534 PQN655534 QAJ655534 QKF655534 QUB655534 RDX655534 RNT655534 RXP655534 SHL655534 SRH655534 TBD655534 TKZ655534 TUV655534 UER655534 UON655534 UYJ655534 VIF655534 VSB655534 WBX655534 WLT655534 WVP655534 H721093 JD721070 SZ721070 ACV721070 AMR721070 AWN721070 BGJ721070 BQF721070 CAB721070 CJX721070 CTT721070 DDP721070 DNL721070 DXH721070 EHD721070 EQZ721070 FAV721070 FKR721070 FUN721070 GEJ721070 GOF721070 GYB721070 HHX721070 HRT721070 IBP721070 ILL721070 IVH721070 JFD721070 JOZ721070 JYV721070 KIR721070 KSN721070 LCJ721070 LMF721070 LWB721070 MFX721070 MPT721070 MZP721070 NJL721070 NTH721070 ODD721070 OMZ721070 OWV721070 PGR721070 PQN721070 QAJ721070 QKF721070 QUB721070 RDX721070 RNT721070 RXP721070 SHL721070 SRH721070 TBD721070 TKZ721070 TUV721070 UER721070 UON721070 UYJ721070 VIF721070 VSB721070 WBX721070 WLT721070 WVP721070 H786629 JD786606 SZ786606 ACV786606 AMR786606 AWN786606 BGJ786606 BQF786606 CAB786606 CJX786606 CTT786606 DDP786606 DNL786606 DXH786606 EHD786606 EQZ786606 FAV786606 FKR786606 FUN786606 GEJ786606 GOF786606 GYB786606 HHX786606 HRT786606 IBP786606 ILL786606 IVH786606 JFD786606 JOZ786606 JYV786606 KIR786606 KSN786606 LCJ786606 LMF786606 LWB786606 MFX786606 MPT786606 MZP786606 NJL786606 NTH786606 ODD786606 OMZ786606 OWV786606 PGR786606 PQN786606 QAJ786606 QKF786606 QUB786606 RDX786606 RNT786606 RXP786606 SHL786606 SRH786606 TBD786606 TKZ786606 TUV786606 UER786606 UON786606 UYJ786606 VIF786606 VSB786606 WBX786606 WLT786606 WVP786606 H852165 JD852142 SZ852142 ACV852142 AMR852142 AWN852142 BGJ852142 BQF852142 CAB852142 CJX852142 CTT852142 DDP852142 DNL852142 DXH852142 EHD852142 EQZ852142 FAV852142 FKR852142 FUN852142 GEJ852142 GOF852142 GYB852142 HHX852142 HRT852142 IBP852142 ILL852142 IVH852142 JFD852142 JOZ852142 JYV852142 KIR852142 KSN852142 LCJ852142 LMF852142 LWB852142 MFX852142 MPT852142 MZP852142 NJL852142 NTH852142 ODD852142 OMZ852142 OWV852142 PGR852142 PQN852142 QAJ852142 QKF852142 QUB852142 RDX852142 RNT852142 RXP852142 SHL852142 SRH852142 TBD852142 TKZ852142 TUV852142 UER852142 UON852142 UYJ852142 VIF852142 VSB852142 WBX852142 WLT852142 WVP852142 H917701 JD917678 SZ917678 ACV917678 AMR917678 AWN917678 BGJ917678 BQF917678 CAB917678 CJX917678 CTT917678 DDP917678 DNL917678 DXH917678 EHD917678 EQZ917678 FAV917678 FKR917678 FUN917678 GEJ917678 GOF917678 GYB917678 HHX917678 HRT917678 IBP917678 ILL917678 IVH917678 JFD917678 JOZ917678 JYV917678 KIR917678 KSN917678 LCJ917678 LMF917678 LWB917678 MFX917678 MPT917678 MZP917678 NJL917678 NTH917678 ODD917678 OMZ917678 OWV917678 PGR917678 PQN917678 QAJ917678 QKF917678 QUB917678 RDX917678 RNT917678 RXP917678 SHL917678 SRH917678 TBD917678 TKZ917678 TUV917678 UER917678 UON917678 UYJ917678 VIF917678 VSB917678 WBX917678 WLT917678 WVP917678 H983237 JD983214 SZ983214 ACV983214 AMR983214 AWN983214 BGJ983214 BQF983214 CAB983214 CJX983214 CTT983214 DDP983214 DNL983214 DXH983214 EHD983214 EQZ983214 FAV983214 FKR983214 FUN983214 GEJ983214 GOF983214 GYB983214 HHX983214 HRT983214 IBP983214 ILL983214 IVH983214 JFD983214 JOZ983214 JYV983214 KIR983214 KSN983214 LCJ983214 LMF983214 LWB983214 MFX983214 MPT983214 MZP983214 NJL983214 NTH983214 ODD983214 OMZ983214 OWV983214 PGR983214 PQN983214 QAJ983214 QKF983214 QUB983214 RDX983214 RNT983214 RXP983214 SHL983214 SRH983214 TBD983214 TKZ983214 TUV983214 UER983214 UON983214 UYJ983214 VIF983214 VSB983214 WBX983214 WLT983214 WVP983214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H65731 JD65708 SZ65708 ACV65708 AMR65708 AWN65708 BGJ65708 BQF65708 CAB65708 CJX65708 CTT65708 DDP65708 DNL65708 DXH65708 EHD65708 EQZ65708 FAV65708 FKR65708 FUN65708 GEJ65708 GOF65708 GYB65708 HHX65708 HRT65708 IBP65708 ILL65708 IVH65708 JFD65708 JOZ65708 JYV65708 KIR65708 KSN65708 LCJ65708 LMF65708 LWB65708 MFX65708 MPT65708 MZP65708 NJL65708 NTH65708 ODD65708 OMZ65708 OWV65708 PGR65708 PQN65708 QAJ65708 QKF65708 QUB65708 RDX65708 RNT65708 RXP65708 SHL65708 SRH65708 TBD65708 TKZ65708 TUV65708 UER65708 UON65708 UYJ65708 VIF65708 VSB65708 WBX65708 WLT65708 WVP65708 H131267 JD131244 SZ131244 ACV131244 AMR131244 AWN131244 BGJ131244 BQF131244 CAB131244 CJX131244 CTT131244 DDP131244 DNL131244 DXH131244 EHD131244 EQZ131244 FAV131244 FKR131244 FUN131244 GEJ131244 GOF131244 GYB131244 HHX131244 HRT131244 IBP131244 ILL131244 IVH131244 JFD131244 JOZ131244 JYV131244 KIR131244 KSN131244 LCJ131244 LMF131244 LWB131244 MFX131244 MPT131244 MZP131244 NJL131244 NTH131244 ODD131244 OMZ131244 OWV131244 PGR131244 PQN131244 QAJ131244 QKF131244 QUB131244 RDX131244 RNT131244 RXP131244 SHL131244 SRH131244 TBD131244 TKZ131244 TUV131244 UER131244 UON131244 UYJ131244 VIF131244 VSB131244 WBX131244 WLT131244 WVP131244 H196803 JD196780 SZ196780 ACV196780 AMR196780 AWN196780 BGJ196780 BQF196780 CAB196780 CJX196780 CTT196780 DDP196780 DNL196780 DXH196780 EHD196780 EQZ196780 FAV196780 FKR196780 FUN196780 GEJ196780 GOF196780 GYB196780 HHX196780 HRT196780 IBP196780 ILL196780 IVH196780 JFD196780 JOZ196780 JYV196780 KIR196780 KSN196780 LCJ196780 LMF196780 LWB196780 MFX196780 MPT196780 MZP196780 NJL196780 NTH196780 ODD196780 OMZ196780 OWV196780 PGR196780 PQN196780 QAJ196780 QKF196780 QUB196780 RDX196780 RNT196780 RXP196780 SHL196780 SRH196780 TBD196780 TKZ196780 TUV196780 UER196780 UON196780 UYJ196780 VIF196780 VSB196780 WBX196780 WLT196780 WVP196780 H262339 JD262316 SZ262316 ACV262316 AMR262316 AWN262316 BGJ262316 BQF262316 CAB262316 CJX262316 CTT262316 DDP262316 DNL262316 DXH262316 EHD262316 EQZ262316 FAV262316 FKR262316 FUN262316 GEJ262316 GOF262316 GYB262316 HHX262316 HRT262316 IBP262316 ILL262316 IVH262316 JFD262316 JOZ262316 JYV262316 KIR262316 KSN262316 LCJ262316 LMF262316 LWB262316 MFX262316 MPT262316 MZP262316 NJL262316 NTH262316 ODD262316 OMZ262316 OWV262316 PGR262316 PQN262316 QAJ262316 QKF262316 QUB262316 RDX262316 RNT262316 RXP262316 SHL262316 SRH262316 TBD262316 TKZ262316 TUV262316 UER262316 UON262316 UYJ262316 VIF262316 VSB262316 WBX262316 WLT262316 WVP262316 H327875 JD327852 SZ327852 ACV327852 AMR327852 AWN327852 BGJ327852 BQF327852 CAB327852 CJX327852 CTT327852 DDP327852 DNL327852 DXH327852 EHD327852 EQZ327852 FAV327852 FKR327852 FUN327852 GEJ327852 GOF327852 GYB327852 HHX327852 HRT327852 IBP327852 ILL327852 IVH327852 JFD327852 JOZ327852 JYV327852 KIR327852 KSN327852 LCJ327852 LMF327852 LWB327852 MFX327852 MPT327852 MZP327852 NJL327852 NTH327852 ODD327852 OMZ327852 OWV327852 PGR327852 PQN327852 QAJ327852 QKF327852 QUB327852 RDX327852 RNT327852 RXP327852 SHL327852 SRH327852 TBD327852 TKZ327852 TUV327852 UER327852 UON327852 UYJ327852 VIF327852 VSB327852 WBX327852 WLT327852 WVP327852 H393411 JD393388 SZ393388 ACV393388 AMR393388 AWN393388 BGJ393388 BQF393388 CAB393388 CJX393388 CTT393388 DDP393388 DNL393388 DXH393388 EHD393388 EQZ393388 FAV393388 FKR393388 FUN393388 GEJ393388 GOF393388 GYB393388 HHX393388 HRT393388 IBP393388 ILL393388 IVH393388 JFD393388 JOZ393388 JYV393388 KIR393388 KSN393388 LCJ393388 LMF393388 LWB393388 MFX393388 MPT393388 MZP393388 NJL393388 NTH393388 ODD393388 OMZ393388 OWV393388 PGR393388 PQN393388 QAJ393388 QKF393388 QUB393388 RDX393388 RNT393388 RXP393388 SHL393388 SRH393388 TBD393388 TKZ393388 TUV393388 UER393388 UON393388 UYJ393388 VIF393388 VSB393388 WBX393388 WLT393388 WVP393388 H458947 JD458924 SZ458924 ACV458924 AMR458924 AWN458924 BGJ458924 BQF458924 CAB458924 CJX458924 CTT458924 DDP458924 DNL458924 DXH458924 EHD458924 EQZ458924 FAV458924 FKR458924 FUN458924 GEJ458924 GOF458924 GYB458924 HHX458924 HRT458924 IBP458924 ILL458924 IVH458924 JFD458924 JOZ458924 JYV458924 KIR458924 KSN458924 LCJ458924 LMF458924 LWB458924 MFX458924 MPT458924 MZP458924 NJL458924 NTH458924 ODD458924 OMZ458924 OWV458924 PGR458924 PQN458924 QAJ458924 QKF458924 QUB458924 RDX458924 RNT458924 RXP458924 SHL458924 SRH458924 TBD458924 TKZ458924 TUV458924 UER458924 UON458924 UYJ458924 VIF458924 VSB458924 WBX458924 WLT458924 WVP458924 H524483 JD524460 SZ524460 ACV524460 AMR524460 AWN524460 BGJ524460 BQF524460 CAB524460 CJX524460 CTT524460 DDP524460 DNL524460 DXH524460 EHD524460 EQZ524460 FAV524460 FKR524460 FUN524460 GEJ524460 GOF524460 GYB524460 HHX524460 HRT524460 IBP524460 ILL524460 IVH524460 JFD524460 JOZ524460 JYV524460 KIR524460 KSN524460 LCJ524460 LMF524460 LWB524460 MFX524460 MPT524460 MZP524460 NJL524460 NTH524460 ODD524460 OMZ524460 OWV524460 PGR524460 PQN524460 QAJ524460 QKF524460 QUB524460 RDX524460 RNT524460 RXP524460 SHL524460 SRH524460 TBD524460 TKZ524460 TUV524460 UER524460 UON524460 UYJ524460 VIF524460 VSB524460 WBX524460 WLT524460 WVP524460 H590019 JD589996 SZ589996 ACV589996 AMR589996 AWN589996 BGJ589996 BQF589996 CAB589996 CJX589996 CTT589996 DDP589996 DNL589996 DXH589996 EHD589996 EQZ589996 FAV589996 FKR589996 FUN589996 GEJ589996 GOF589996 GYB589996 HHX589996 HRT589996 IBP589996 ILL589996 IVH589996 JFD589996 JOZ589996 JYV589996 KIR589996 KSN589996 LCJ589996 LMF589996 LWB589996 MFX589996 MPT589996 MZP589996 NJL589996 NTH589996 ODD589996 OMZ589996 OWV589996 PGR589996 PQN589996 QAJ589996 QKF589996 QUB589996 RDX589996 RNT589996 RXP589996 SHL589996 SRH589996 TBD589996 TKZ589996 TUV589996 UER589996 UON589996 UYJ589996 VIF589996 VSB589996 WBX589996 WLT589996 WVP589996 H655555 JD655532 SZ655532 ACV655532 AMR655532 AWN655532 BGJ655532 BQF655532 CAB655532 CJX655532 CTT655532 DDP655532 DNL655532 DXH655532 EHD655532 EQZ655532 FAV655532 FKR655532 FUN655532 GEJ655532 GOF655532 GYB655532 HHX655532 HRT655532 IBP655532 ILL655532 IVH655532 JFD655532 JOZ655532 JYV655532 KIR655532 KSN655532 LCJ655532 LMF655532 LWB655532 MFX655532 MPT655532 MZP655532 NJL655532 NTH655532 ODD655532 OMZ655532 OWV655532 PGR655532 PQN655532 QAJ655532 QKF655532 QUB655532 RDX655532 RNT655532 RXP655532 SHL655532 SRH655532 TBD655532 TKZ655532 TUV655532 UER655532 UON655532 UYJ655532 VIF655532 VSB655532 WBX655532 WLT655532 WVP655532 H721091 JD721068 SZ721068 ACV721068 AMR721068 AWN721068 BGJ721068 BQF721068 CAB721068 CJX721068 CTT721068 DDP721068 DNL721068 DXH721068 EHD721068 EQZ721068 FAV721068 FKR721068 FUN721068 GEJ721068 GOF721068 GYB721068 HHX721068 HRT721068 IBP721068 ILL721068 IVH721068 JFD721068 JOZ721068 JYV721068 KIR721068 KSN721068 LCJ721068 LMF721068 LWB721068 MFX721068 MPT721068 MZP721068 NJL721068 NTH721068 ODD721068 OMZ721068 OWV721068 PGR721068 PQN721068 QAJ721068 QKF721068 QUB721068 RDX721068 RNT721068 RXP721068 SHL721068 SRH721068 TBD721068 TKZ721068 TUV721068 UER721068 UON721068 UYJ721068 VIF721068 VSB721068 WBX721068 WLT721068 WVP721068 H786627 JD786604 SZ786604 ACV786604 AMR786604 AWN786604 BGJ786604 BQF786604 CAB786604 CJX786604 CTT786604 DDP786604 DNL786604 DXH786604 EHD786604 EQZ786604 FAV786604 FKR786604 FUN786604 GEJ786604 GOF786604 GYB786604 HHX786604 HRT786604 IBP786604 ILL786604 IVH786604 JFD786604 JOZ786604 JYV786604 KIR786604 KSN786604 LCJ786604 LMF786604 LWB786604 MFX786604 MPT786604 MZP786604 NJL786604 NTH786604 ODD786604 OMZ786604 OWV786604 PGR786604 PQN786604 QAJ786604 QKF786604 QUB786604 RDX786604 RNT786604 RXP786604 SHL786604 SRH786604 TBD786604 TKZ786604 TUV786604 UER786604 UON786604 UYJ786604 VIF786604 VSB786604 WBX786604 WLT786604 WVP786604 H852163 JD852140 SZ852140 ACV852140 AMR852140 AWN852140 BGJ852140 BQF852140 CAB852140 CJX852140 CTT852140 DDP852140 DNL852140 DXH852140 EHD852140 EQZ852140 FAV852140 FKR852140 FUN852140 GEJ852140 GOF852140 GYB852140 HHX852140 HRT852140 IBP852140 ILL852140 IVH852140 JFD852140 JOZ852140 JYV852140 KIR852140 KSN852140 LCJ852140 LMF852140 LWB852140 MFX852140 MPT852140 MZP852140 NJL852140 NTH852140 ODD852140 OMZ852140 OWV852140 PGR852140 PQN852140 QAJ852140 QKF852140 QUB852140 RDX852140 RNT852140 RXP852140 SHL852140 SRH852140 TBD852140 TKZ852140 TUV852140 UER852140 UON852140 UYJ852140 VIF852140 VSB852140 WBX852140 WLT852140 WVP852140 H917699 JD917676 SZ917676 ACV917676 AMR917676 AWN917676 BGJ917676 BQF917676 CAB917676 CJX917676 CTT917676 DDP917676 DNL917676 DXH917676 EHD917676 EQZ917676 FAV917676 FKR917676 FUN917676 GEJ917676 GOF917676 GYB917676 HHX917676 HRT917676 IBP917676 ILL917676 IVH917676 JFD917676 JOZ917676 JYV917676 KIR917676 KSN917676 LCJ917676 LMF917676 LWB917676 MFX917676 MPT917676 MZP917676 NJL917676 NTH917676 ODD917676 OMZ917676 OWV917676 PGR917676 PQN917676 QAJ917676 QKF917676 QUB917676 RDX917676 RNT917676 RXP917676 SHL917676 SRH917676 TBD917676 TKZ917676 TUV917676 UER917676 UON917676 UYJ917676 VIF917676 VSB917676 WBX917676 WLT917676 WVP917676 H983235 JD983212 SZ983212 ACV983212 AMR983212 AWN983212 BGJ983212 BQF983212 CAB983212 CJX983212 CTT983212 DDP983212 DNL983212 DXH983212 EHD983212 EQZ983212 FAV983212 FKR983212 FUN983212 GEJ983212 GOF983212 GYB983212 HHX983212 HRT983212 IBP983212 ILL983212 IVH983212 JFD983212 JOZ983212 JYV983212 KIR983212 KSN983212 LCJ983212 LMF983212 LWB983212 MFX983212 MPT983212 MZP983212 NJL983212 NTH983212 ODD983212 OMZ983212 OWV983212 PGR983212 PQN983212 QAJ983212 QKF983212 QUB983212 RDX983212 RNT983212 RXP983212 SHL983212 SRH983212 TBD983212 TKZ983212 TUV983212 UER983212 UON983212 UYJ983212 VIF983212 VSB983212 WBX983212 WLT983212 WVP983212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H65729 JD65706 SZ65706 ACV65706 AMR65706 AWN65706 BGJ65706 BQF65706 CAB65706 CJX65706 CTT65706 DDP65706 DNL65706 DXH65706 EHD65706 EQZ65706 FAV65706 FKR65706 FUN65706 GEJ65706 GOF65706 GYB65706 HHX65706 HRT65706 IBP65706 ILL65706 IVH65706 JFD65706 JOZ65706 JYV65706 KIR65706 KSN65706 LCJ65706 LMF65706 LWB65706 MFX65706 MPT65706 MZP65706 NJL65706 NTH65706 ODD65706 OMZ65706 OWV65706 PGR65706 PQN65706 QAJ65706 QKF65706 QUB65706 RDX65706 RNT65706 RXP65706 SHL65706 SRH65706 TBD65706 TKZ65706 TUV65706 UER65706 UON65706 UYJ65706 VIF65706 VSB65706 WBX65706 WLT65706 WVP65706 H131265 JD131242 SZ131242 ACV131242 AMR131242 AWN131242 BGJ131242 BQF131242 CAB131242 CJX131242 CTT131242 DDP131242 DNL131242 DXH131242 EHD131242 EQZ131242 FAV131242 FKR131242 FUN131242 GEJ131242 GOF131242 GYB131242 HHX131242 HRT131242 IBP131242 ILL131242 IVH131242 JFD131242 JOZ131242 JYV131242 KIR131242 KSN131242 LCJ131242 LMF131242 LWB131242 MFX131242 MPT131242 MZP131242 NJL131242 NTH131242 ODD131242 OMZ131242 OWV131242 PGR131242 PQN131242 QAJ131242 QKF131242 QUB131242 RDX131242 RNT131242 RXP131242 SHL131242 SRH131242 TBD131242 TKZ131242 TUV131242 UER131242 UON131242 UYJ131242 VIF131242 VSB131242 WBX131242 WLT131242 WVP131242 H196801 JD196778 SZ196778 ACV196778 AMR196778 AWN196778 BGJ196778 BQF196778 CAB196778 CJX196778 CTT196778 DDP196778 DNL196778 DXH196778 EHD196778 EQZ196778 FAV196778 FKR196778 FUN196778 GEJ196778 GOF196778 GYB196778 HHX196778 HRT196778 IBP196778 ILL196778 IVH196778 JFD196778 JOZ196778 JYV196778 KIR196778 KSN196778 LCJ196778 LMF196778 LWB196778 MFX196778 MPT196778 MZP196778 NJL196778 NTH196778 ODD196778 OMZ196778 OWV196778 PGR196778 PQN196778 QAJ196778 QKF196778 QUB196778 RDX196778 RNT196778 RXP196778 SHL196778 SRH196778 TBD196778 TKZ196778 TUV196778 UER196778 UON196778 UYJ196778 VIF196778 VSB196778 WBX196778 WLT196778 WVP196778 H262337 JD262314 SZ262314 ACV262314 AMR262314 AWN262314 BGJ262314 BQF262314 CAB262314 CJX262314 CTT262314 DDP262314 DNL262314 DXH262314 EHD262314 EQZ262314 FAV262314 FKR262314 FUN262314 GEJ262314 GOF262314 GYB262314 HHX262314 HRT262314 IBP262314 ILL262314 IVH262314 JFD262314 JOZ262314 JYV262314 KIR262314 KSN262314 LCJ262314 LMF262314 LWB262314 MFX262314 MPT262314 MZP262314 NJL262314 NTH262314 ODD262314 OMZ262314 OWV262314 PGR262314 PQN262314 QAJ262314 QKF262314 QUB262314 RDX262314 RNT262314 RXP262314 SHL262314 SRH262314 TBD262314 TKZ262314 TUV262314 UER262314 UON262314 UYJ262314 VIF262314 VSB262314 WBX262314 WLT262314 WVP262314 H327873 JD327850 SZ327850 ACV327850 AMR327850 AWN327850 BGJ327850 BQF327850 CAB327850 CJX327850 CTT327850 DDP327850 DNL327850 DXH327850 EHD327850 EQZ327850 FAV327850 FKR327850 FUN327850 GEJ327850 GOF327850 GYB327850 HHX327850 HRT327850 IBP327850 ILL327850 IVH327850 JFD327850 JOZ327850 JYV327850 KIR327850 KSN327850 LCJ327850 LMF327850 LWB327850 MFX327850 MPT327850 MZP327850 NJL327850 NTH327850 ODD327850 OMZ327850 OWV327850 PGR327850 PQN327850 QAJ327850 QKF327850 QUB327850 RDX327850 RNT327850 RXP327850 SHL327850 SRH327850 TBD327850 TKZ327850 TUV327850 UER327850 UON327850 UYJ327850 VIF327850 VSB327850 WBX327850 WLT327850 WVP327850 H393409 JD393386 SZ393386 ACV393386 AMR393386 AWN393386 BGJ393386 BQF393386 CAB393386 CJX393386 CTT393386 DDP393386 DNL393386 DXH393386 EHD393386 EQZ393386 FAV393386 FKR393386 FUN393386 GEJ393386 GOF393386 GYB393386 HHX393386 HRT393386 IBP393386 ILL393386 IVH393386 JFD393386 JOZ393386 JYV393386 KIR393386 KSN393386 LCJ393386 LMF393386 LWB393386 MFX393386 MPT393386 MZP393386 NJL393386 NTH393386 ODD393386 OMZ393386 OWV393386 PGR393386 PQN393386 QAJ393386 QKF393386 QUB393386 RDX393386 RNT393386 RXP393386 SHL393386 SRH393386 TBD393386 TKZ393386 TUV393386 UER393386 UON393386 UYJ393386 VIF393386 VSB393386 WBX393386 WLT393386 WVP393386 H458945 JD458922 SZ458922 ACV458922 AMR458922 AWN458922 BGJ458922 BQF458922 CAB458922 CJX458922 CTT458922 DDP458922 DNL458922 DXH458922 EHD458922 EQZ458922 FAV458922 FKR458922 FUN458922 GEJ458922 GOF458922 GYB458922 HHX458922 HRT458922 IBP458922 ILL458922 IVH458922 JFD458922 JOZ458922 JYV458922 KIR458922 KSN458922 LCJ458922 LMF458922 LWB458922 MFX458922 MPT458922 MZP458922 NJL458922 NTH458922 ODD458922 OMZ458922 OWV458922 PGR458922 PQN458922 QAJ458922 QKF458922 QUB458922 RDX458922 RNT458922 RXP458922 SHL458922 SRH458922 TBD458922 TKZ458922 TUV458922 UER458922 UON458922 UYJ458922 VIF458922 VSB458922 WBX458922 WLT458922 WVP458922 H524481 JD524458 SZ524458 ACV524458 AMR524458 AWN524458 BGJ524458 BQF524458 CAB524458 CJX524458 CTT524458 DDP524458 DNL524458 DXH524458 EHD524458 EQZ524458 FAV524458 FKR524458 FUN524458 GEJ524458 GOF524458 GYB524458 HHX524458 HRT524458 IBP524458 ILL524458 IVH524458 JFD524458 JOZ524458 JYV524458 KIR524458 KSN524458 LCJ524458 LMF524458 LWB524458 MFX524458 MPT524458 MZP524458 NJL524458 NTH524458 ODD524458 OMZ524458 OWV524458 PGR524458 PQN524458 QAJ524458 QKF524458 QUB524458 RDX524458 RNT524458 RXP524458 SHL524458 SRH524458 TBD524458 TKZ524458 TUV524458 UER524458 UON524458 UYJ524458 VIF524458 VSB524458 WBX524458 WLT524458 WVP524458 H590017 JD589994 SZ589994 ACV589994 AMR589994 AWN589994 BGJ589994 BQF589994 CAB589994 CJX589994 CTT589994 DDP589994 DNL589994 DXH589994 EHD589994 EQZ589994 FAV589994 FKR589994 FUN589994 GEJ589994 GOF589994 GYB589994 HHX589994 HRT589994 IBP589994 ILL589994 IVH589994 JFD589994 JOZ589994 JYV589994 KIR589994 KSN589994 LCJ589994 LMF589994 LWB589994 MFX589994 MPT589994 MZP589994 NJL589994 NTH589994 ODD589994 OMZ589994 OWV589994 PGR589994 PQN589994 QAJ589994 QKF589994 QUB589994 RDX589994 RNT589994 RXP589994 SHL589994 SRH589994 TBD589994 TKZ589994 TUV589994 UER589994 UON589994 UYJ589994 VIF589994 VSB589994 WBX589994 WLT589994 WVP589994 H655553 JD655530 SZ655530 ACV655530 AMR655530 AWN655530 BGJ655530 BQF655530 CAB655530 CJX655530 CTT655530 DDP655530 DNL655530 DXH655530 EHD655530 EQZ655530 FAV655530 FKR655530 FUN655530 GEJ655530 GOF655530 GYB655530 HHX655530 HRT655530 IBP655530 ILL655530 IVH655530 JFD655530 JOZ655530 JYV655530 KIR655530 KSN655530 LCJ655530 LMF655530 LWB655530 MFX655530 MPT655530 MZP655530 NJL655530 NTH655530 ODD655530 OMZ655530 OWV655530 PGR655530 PQN655530 QAJ655530 QKF655530 QUB655530 RDX655530 RNT655530 RXP655530 SHL655530 SRH655530 TBD655530 TKZ655530 TUV655530 UER655530 UON655530 UYJ655530 VIF655530 VSB655530 WBX655530 WLT655530 WVP655530 H721089 JD721066 SZ721066 ACV721066 AMR721066 AWN721066 BGJ721066 BQF721066 CAB721066 CJX721066 CTT721066 DDP721066 DNL721066 DXH721066 EHD721066 EQZ721066 FAV721066 FKR721066 FUN721066 GEJ721066 GOF721066 GYB721066 HHX721066 HRT721066 IBP721066 ILL721066 IVH721066 JFD721066 JOZ721066 JYV721066 KIR721066 KSN721066 LCJ721066 LMF721066 LWB721066 MFX721066 MPT721066 MZP721066 NJL721066 NTH721066 ODD721066 OMZ721066 OWV721066 PGR721066 PQN721066 QAJ721066 QKF721066 QUB721066 RDX721066 RNT721066 RXP721066 SHL721066 SRH721066 TBD721066 TKZ721066 TUV721066 UER721066 UON721066 UYJ721066 VIF721066 VSB721066 WBX721066 WLT721066 WVP721066 H786625 JD786602 SZ786602 ACV786602 AMR786602 AWN786602 BGJ786602 BQF786602 CAB786602 CJX786602 CTT786602 DDP786602 DNL786602 DXH786602 EHD786602 EQZ786602 FAV786602 FKR786602 FUN786602 GEJ786602 GOF786602 GYB786602 HHX786602 HRT786602 IBP786602 ILL786602 IVH786602 JFD786602 JOZ786602 JYV786602 KIR786602 KSN786602 LCJ786602 LMF786602 LWB786602 MFX786602 MPT786602 MZP786602 NJL786602 NTH786602 ODD786602 OMZ786602 OWV786602 PGR786602 PQN786602 QAJ786602 QKF786602 QUB786602 RDX786602 RNT786602 RXP786602 SHL786602 SRH786602 TBD786602 TKZ786602 TUV786602 UER786602 UON786602 UYJ786602 VIF786602 VSB786602 WBX786602 WLT786602 WVP786602 H852161 JD852138 SZ852138 ACV852138 AMR852138 AWN852138 BGJ852138 BQF852138 CAB852138 CJX852138 CTT852138 DDP852138 DNL852138 DXH852138 EHD852138 EQZ852138 FAV852138 FKR852138 FUN852138 GEJ852138 GOF852138 GYB852138 HHX852138 HRT852138 IBP852138 ILL852138 IVH852138 JFD852138 JOZ852138 JYV852138 KIR852138 KSN852138 LCJ852138 LMF852138 LWB852138 MFX852138 MPT852138 MZP852138 NJL852138 NTH852138 ODD852138 OMZ852138 OWV852138 PGR852138 PQN852138 QAJ852138 QKF852138 QUB852138 RDX852138 RNT852138 RXP852138 SHL852138 SRH852138 TBD852138 TKZ852138 TUV852138 UER852138 UON852138 UYJ852138 VIF852138 VSB852138 WBX852138 WLT852138 WVP852138 H917697 JD917674 SZ917674 ACV917674 AMR917674 AWN917674 BGJ917674 BQF917674 CAB917674 CJX917674 CTT917674 DDP917674 DNL917674 DXH917674 EHD917674 EQZ917674 FAV917674 FKR917674 FUN917674 GEJ917674 GOF917674 GYB917674 HHX917674 HRT917674 IBP917674 ILL917674 IVH917674 JFD917674 JOZ917674 JYV917674 KIR917674 KSN917674 LCJ917674 LMF917674 LWB917674 MFX917674 MPT917674 MZP917674 NJL917674 NTH917674 ODD917674 OMZ917674 OWV917674 PGR917674 PQN917674 QAJ917674 QKF917674 QUB917674 RDX917674 RNT917674 RXP917674 SHL917674 SRH917674 TBD917674 TKZ917674 TUV917674 UER917674 UON917674 UYJ917674 VIF917674 VSB917674 WBX917674 WLT917674 WVP917674 H983233 JD983210 SZ983210 ACV983210 AMR983210 AWN983210 BGJ983210 BQF983210 CAB983210 CJX983210 CTT983210 DDP983210 DNL983210 DXH983210 EHD983210 EQZ983210 FAV983210 FKR983210 FUN983210 GEJ983210 GOF983210 GYB983210 HHX983210 HRT983210 IBP983210 ILL983210 IVH983210 JFD983210 JOZ983210 JYV983210 KIR983210 KSN983210 LCJ983210 LMF983210 LWB983210 MFX983210 MPT983210 MZP983210 NJL983210 NTH983210 ODD983210 OMZ983210 OWV983210 PGR983210 PQN983210 QAJ983210 QKF983210 QUB983210 RDX983210 RNT983210 RXP983210 SHL983210 SRH983210 TBD983210 TKZ983210 TUV983210 UER983210 UON983210 UYJ983210 VIF983210 VSB983210 WBX983210 WLT983210 WVP983210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H65727 JD65704 SZ65704 ACV65704 AMR65704 AWN65704 BGJ65704 BQF65704 CAB65704 CJX65704 CTT65704 DDP65704 DNL65704 DXH65704 EHD65704 EQZ65704 FAV65704 FKR65704 FUN65704 GEJ65704 GOF65704 GYB65704 HHX65704 HRT65704 IBP65704 ILL65704 IVH65704 JFD65704 JOZ65704 JYV65704 KIR65704 KSN65704 LCJ65704 LMF65704 LWB65704 MFX65704 MPT65704 MZP65704 NJL65704 NTH65704 ODD65704 OMZ65704 OWV65704 PGR65704 PQN65704 QAJ65704 QKF65704 QUB65704 RDX65704 RNT65704 RXP65704 SHL65704 SRH65704 TBD65704 TKZ65704 TUV65704 UER65704 UON65704 UYJ65704 VIF65704 VSB65704 WBX65704 WLT65704 WVP65704 H131263 JD131240 SZ131240 ACV131240 AMR131240 AWN131240 BGJ131240 BQF131240 CAB131240 CJX131240 CTT131240 DDP131240 DNL131240 DXH131240 EHD131240 EQZ131240 FAV131240 FKR131240 FUN131240 GEJ131240 GOF131240 GYB131240 HHX131240 HRT131240 IBP131240 ILL131240 IVH131240 JFD131240 JOZ131240 JYV131240 KIR131240 KSN131240 LCJ131240 LMF131240 LWB131240 MFX131240 MPT131240 MZP131240 NJL131240 NTH131240 ODD131240 OMZ131240 OWV131240 PGR131240 PQN131240 QAJ131240 QKF131240 QUB131240 RDX131240 RNT131240 RXP131240 SHL131240 SRH131240 TBD131240 TKZ131240 TUV131240 UER131240 UON131240 UYJ131240 VIF131240 VSB131240 WBX131240 WLT131240 WVP131240 H196799 JD196776 SZ196776 ACV196776 AMR196776 AWN196776 BGJ196776 BQF196776 CAB196776 CJX196776 CTT196776 DDP196776 DNL196776 DXH196776 EHD196776 EQZ196776 FAV196776 FKR196776 FUN196776 GEJ196776 GOF196776 GYB196776 HHX196776 HRT196776 IBP196776 ILL196776 IVH196776 JFD196776 JOZ196776 JYV196776 KIR196776 KSN196776 LCJ196776 LMF196776 LWB196776 MFX196776 MPT196776 MZP196776 NJL196776 NTH196776 ODD196776 OMZ196776 OWV196776 PGR196776 PQN196776 QAJ196776 QKF196776 QUB196776 RDX196776 RNT196776 RXP196776 SHL196776 SRH196776 TBD196776 TKZ196776 TUV196776 UER196776 UON196776 UYJ196776 VIF196776 VSB196776 WBX196776 WLT196776 WVP196776 H262335 JD262312 SZ262312 ACV262312 AMR262312 AWN262312 BGJ262312 BQF262312 CAB262312 CJX262312 CTT262312 DDP262312 DNL262312 DXH262312 EHD262312 EQZ262312 FAV262312 FKR262312 FUN262312 GEJ262312 GOF262312 GYB262312 HHX262312 HRT262312 IBP262312 ILL262312 IVH262312 JFD262312 JOZ262312 JYV262312 KIR262312 KSN262312 LCJ262312 LMF262312 LWB262312 MFX262312 MPT262312 MZP262312 NJL262312 NTH262312 ODD262312 OMZ262312 OWV262312 PGR262312 PQN262312 QAJ262312 QKF262312 QUB262312 RDX262312 RNT262312 RXP262312 SHL262312 SRH262312 TBD262312 TKZ262312 TUV262312 UER262312 UON262312 UYJ262312 VIF262312 VSB262312 WBX262312 WLT262312 WVP262312 H327871 JD327848 SZ327848 ACV327848 AMR327848 AWN327848 BGJ327848 BQF327848 CAB327848 CJX327848 CTT327848 DDP327848 DNL327848 DXH327848 EHD327848 EQZ327848 FAV327848 FKR327848 FUN327848 GEJ327848 GOF327848 GYB327848 HHX327848 HRT327848 IBP327848 ILL327848 IVH327848 JFD327848 JOZ327848 JYV327848 KIR327848 KSN327848 LCJ327848 LMF327848 LWB327848 MFX327848 MPT327848 MZP327848 NJL327848 NTH327848 ODD327848 OMZ327848 OWV327848 PGR327848 PQN327848 QAJ327848 QKF327848 QUB327848 RDX327848 RNT327848 RXP327848 SHL327848 SRH327848 TBD327848 TKZ327848 TUV327848 UER327848 UON327848 UYJ327848 VIF327848 VSB327848 WBX327848 WLT327848 WVP327848 H393407 JD393384 SZ393384 ACV393384 AMR393384 AWN393384 BGJ393384 BQF393384 CAB393384 CJX393384 CTT393384 DDP393384 DNL393384 DXH393384 EHD393384 EQZ393384 FAV393384 FKR393384 FUN393384 GEJ393384 GOF393384 GYB393384 HHX393384 HRT393384 IBP393384 ILL393384 IVH393384 JFD393384 JOZ393384 JYV393384 KIR393384 KSN393384 LCJ393384 LMF393384 LWB393384 MFX393384 MPT393384 MZP393384 NJL393384 NTH393384 ODD393384 OMZ393384 OWV393384 PGR393384 PQN393384 QAJ393384 QKF393384 QUB393384 RDX393384 RNT393384 RXP393384 SHL393384 SRH393384 TBD393384 TKZ393384 TUV393384 UER393384 UON393384 UYJ393384 VIF393384 VSB393384 WBX393384 WLT393384 WVP393384 H458943 JD458920 SZ458920 ACV458920 AMR458920 AWN458920 BGJ458920 BQF458920 CAB458920 CJX458920 CTT458920 DDP458920 DNL458920 DXH458920 EHD458920 EQZ458920 FAV458920 FKR458920 FUN458920 GEJ458920 GOF458920 GYB458920 HHX458920 HRT458920 IBP458920 ILL458920 IVH458920 JFD458920 JOZ458920 JYV458920 KIR458920 KSN458920 LCJ458920 LMF458920 LWB458920 MFX458920 MPT458920 MZP458920 NJL458920 NTH458920 ODD458920 OMZ458920 OWV458920 PGR458920 PQN458920 QAJ458920 QKF458920 QUB458920 RDX458920 RNT458920 RXP458920 SHL458920 SRH458920 TBD458920 TKZ458920 TUV458920 UER458920 UON458920 UYJ458920 VIF458920 VSB458920 WBX458920 WLT458920 WVP458920 H524479 JD524456 SZ524456 ACV524456 AMR524456 AWN524456 BGJ524456 BQF524456 CAB524456 CJX524456 CTT524456 DDP524456 DNL524456 DXH524456 EHD524456 EQZ524456 FAV524456 FKR524456 FUN524456 GEJ524456 GOF524456 GYB524456 HHX524456 HRT524456 IBP524456 ILL524456 IVH524456 JFD524456 JOZ524456 JYV524456 KIR524456 KSN524456 LCJ524456 LMF524456 LWB524456 MFX524456 MPT524456 MZP524456 NJL524456 NTH524456 ODD524456 OMZ524456 OWV524456 PGR524456 PQN524456 QAJ524456 QKF524456 QUB524456 RDX524456 RNT524456 RXP524456 SHL524456 SRH524456 TBD524456 TKZ524456 TUV524456 UER524456 UON524456 UYJ524456 VIF524456 VSB524456 WBX524456 WLT524456 WVP524456 H590015 JD589992 SZ589992 ACV589992 AMR589992 AWN589992 BGJ589992 BQF589992 CAB589992 CJX589992 CTT589992 DDP589992 DNL589992 DXH589992 EHD589992 EQZ589992 FAV589992 FKR589992 FUN589992 GEJ589992 GOF589992 GYB589992 HHX589992 HRT589992 IBP589992 ILL589992 IVH589992 JFD589992 JOZ589992 JYV589992 KIR589992 KSN589992 LCJ589992 LMF589992 LWB589992 MFX589992 MPT589992 MZP589992 NJL589992 NTH589992 ODD589992 OMZ589992 OWV589992 PGR589992 PQN589992 QAJ589992 QKF589992 QUB589992 RDX589992 RNT589992 RXP589992 SHL589992 SRH589992 TBD589992 TKZ589992 TUV589992 UER589992 UON589992 UYJ589992 VIF589992 VSB589992 WBX589992 WLT589992 WVP589992 H655551 JD655528 SZ655528 ACV655528 AMR655528 AWN655528 BGJ655528 BQF655528 CAB655528 CJX655528 CTT655528 DDP655528 DNL655528 DXH655528 EHD655528 EQZ655528 FAV655528 FKR655528 FUN655528 GEJ655528 GOF655528 GYB655528 HHX655528 HRT655528 IBP655528 ILL655528 IVH655528 JFD655528 JOZ655528 JYV655528 KIR655528 KSN655528 LCJ655528 LMF655528 LWB655528 MFX655528 MPT655528 MZP655528 NJL655528 NTH655528 ODD655528 OMZ655528 OWV655528 PGR655528 PQN655528 QAJ655528 QKF655528 QUB655528 RDX655528 RNT655528 RXP655528 SHL655528 SRH655528 TBD655528 TKZ655528 TUV655528 UER655528 UON655528 UYJ655528 VIF655528 VSB655528 WBX655528 WLT655528 WVP655528 H721087 JD721064 SZ721064 ACV721064 AMR721064 AWN721064 BGJ721064 BQF721064 CAB721064 CJX721064 CTT721064 DDP721064 DNL721064 DXH721064 EHD721064 EQZ721064 FAV721064 FKR721064 FUN721064 GEJ721064 GOF721064 GYB721064 HHX721064 HRT721064 IBP721064 ILL721064 IVH721064 JFD721064 JOZ721064 JYV721064 KIR721064 KSN721064 LCJ721064 LMF721064 LWB721064 MFX721064 MPT721064 MZP721064 NJL721064 NTH721064 ODD721064 OMZ721064 OWV721064 PGR721064 PQN721064 QAJ721064 QKF721064 QUB721064 RDX721064 RNT721064 RXP721064 SHL721064 SRH721064 TBD721064 TKZ721064 TUV721064 UER721064 UON721064 UYJ721064 VIF721064 VSB721064 WBX721064 WLT721064 WVP721064 H786623 JD786600 SZ786600 ACV786600 AMR786600 AWN786600 BGJ786600 BQF786600 CAB786600 CJX786600 CTT786600 DDP786600 DNL786600 DXH786600 EHD786600 EQZ786600 FAV786600 FKR786600 FUN786600 GEJ786600 GOF786600 GYB786600 HHX786600 HRT786600 IBP786600 ILL786600 IVH786600 JFD786600 JOZ786600 JYV786600 KIR786600 KSN786600 LCJ786600 LMF786600 LWB786600 MFX786600 MPT786600 MZP786600 NJL786600 NTH786600 ODD786600 OMZ786600 OWV786600 PGR786600 PQN786600 QAJ786600 QKF786600 QUB786600 RDX786600 RNT786600 RXP786600 SHL786600 SRH786600 TBD786600 TKZ786600 TUV786600 UER786600 UON786600 UYJ786600 VIF786600 VSB786600 WBX786600 WLT786600 WVP786600 H852159 JD852136 SZ852136 ACV852136 AMR852136 AWN852136 BGJ852136 BQF852136 CAB852136 CJX852136 CTT852136 DDP852136 DNL852136 DXH852136 EHD852136 EQZ852136 FAV852136 FKR852136 FUN852136 GEJ852136 GOF852136 GYB852136 HHX852136 HRT852136 IBP852136 ILL852136 IVH852136 JFD852136 JOZ852136 JYV852136 KIR852136 KSN852136 LCJ852136 LMF852136 LWB852136 MFX852136 MPT852136 MZP852136 NJL852136 NTH852136 ODD852136 OMZ852136 OWV852136 PGR852136 PQN852136 QAJ852136 QKF852136 QUB852136 RDX852136 RNT852136 RXP852136 SHL852136 SRH852136 TBD852136 TKZ852136 TUV852136 UER852136 UON852136 UYJ852136 VIF852136 VSB852136 WBX852136 WLT852136 WVP852136 H917695 JD917672 SZ917672 ACV917672 AMR917672 AWN917672 BGJ917672 BQF917672 CAB917672 CJX917672 CTT917672 DDP917672 DNL917672 DXH917672 EHD917672 EQZ917672 FAV917672 FKR917672 FUN917672 GEJ917672 GOF917672 GYB917672 HHX917672 HRT917672 IBP917672 ILL917672 IVH917672 JFD917672 JOZ917672 JYV917672 KIR917672 KSN917672 LCJ917672 LMF917672 LWB917672 MFX917672 MPT917672 MZP917672 NJL917672 NTH917672 ODD917672 OMZ917672 OWV917672 PGR917672 PQN917672 QAJ917672 QKF917672 QUB917672 RDX917672 RNT917672 RXP917672 SHL917672 SRH917672 TBD917672 TKZ917672 TUV917672 UER917672 UON917672 UYJ917672 VIF917672 VSB917672 WBX917672 WLT917672 WVP917672 H983231 JD983208 SZ983208 ACV983208 AMR983208 AWN983208 BGJ983208 BQF983208 CAB983208 CJX983208 CTT983208 DDP983208 DNL983208 DXH983208 EHD983208 EQZ983208 FAV983208 FKR983208 FUN983208 GEJ983208 GOF983208 GYB983208 HHX983208 HRT983208 IBP983208 ILL983208 IVH983208 JFD983208 JOZ983208 JYV983208 KIR983208 KSN983208 LCJ983208 LMF983208 LWB983208 MFX983208 MPT983208 MZP983208 NJL983208 NTH983208 ODD983208 OMZ983208 OWV983208 PGR983208 PQN983208 QAJ983208 QKF983208 QUB983208 RDX983208 RNT983208 RXP983208 SHL983208 SRH983208 TBD983208 TKZ983208 TUV983208 UER983208 UON983208 UYJ983208 VIF983208 VSB983208 WBX983208 WLT983208 WVP983208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H65725 JD65702 SZ65702 ACV65702 AMR65702 AWN65702 BGJ65702 BQF65702 CAB65702 CJX65702 CTT65702 DDP65702 DNL65702 DXH65702 EHD65702 EQZ65702 FAV65702 FKR65702 FUN65702 GEJ65702 GOF65702 GYB65702 HHX65702 HRT65702 IBP65702 ILL65702 IVH65702 JFD65702 JOZ65702 JYV65702 KIR65702 KSN65702 LCJ65702 LMF65702 LWB65702 MFX65702 MPT65702 MZP65702 NJL65702 NTH65702 ODD65702 OMZ65702 OWV65702 PGR65702 PQN65702 QAJ65702 QKF65702 QUB65702 RDX65702 RNT65702 RXP65702 SHL65702 SRH65702 TBD65702 TKZ65702 TUV65702 UER65702 UON65702 UYJ65702 VIF65702 VSB65702 WBX65702 WLT65702 WVP65702 H131261 JD131238 SZ131238 ACV131238 AMR131238 AWN131238 BGJ131238 BQF131238 CAB131238 CJX131238 CTT131238 DDP131238 DNL131238 DXH131238 EHD131238 EQZ131238 FAV131238 FKR131238 FUN131238 GEJ131238 GOF131238 GYB131238 HHX131238 HRT131238 IBP131238 ILL131238 IVH131238 JFD131238 JOZ131238 JYV131238 KIR131238 KSN131238 LCJ131238 LMF131238 LWB131238 MFX131238 MPT131238 MZP131238 NJL131238 NTH131238 ODD131238 OMZ131238 OWV131238 PGR131238 PQN131238 QAJ131238 QKF131238 QUB131238 RDX131238 RNT131238 RXP131238 SHL131238 SRH131238 TBD131238 TKZ131238 TUV131238 UER131238 UON131238 UYJ131238 VIF131238 VSB131238 WBX131238 WLT131238 WVP131238 H196797 JD196774 SZ196774 ACV196774 AMR196774 AWN196774 BGJ196774 BQF196774 CAB196774 CJX196774 CTT196774 DDP196774 DNL196774 DXH196774 EHD196774 EQZ196774 FAV196774 FKR196774 FUN196774 GEJ196774 GOF196774 GYB196774 HHX196774 HRT196774 IBP196774 ILL196774 IVH196774 JFD196774 JOZ196774 JYV196774 KIR196774 KSN196774 LCJ196774 LMF196774 LWB196774 MFX196774 MPT196774 MZP196774 NJL196774 NTH196774 ODD196774 OMZ196774 OWV196774 PGR196774 PQN196774 QAJ196774 QKF196774 QUB196774 RDX196774 RNT196774 RXP196774 SHL196774 SRH196774 TBD196774 TKZ196774 TUV196774 UER196774 UON196774 UYJ196774 VIF196774 VSB196774 WBX196774 WLT196774 WVP196774 H262333 JD262310 SZ262310 ACV262310 AMR262310 AWN262310 BGJ262310 BQF262310 CAB262310 CJX262310 CTT262310 DDP262310 DNL262310 DXH262310 EHD262310 EQZ262310 FAV262310 FKR262310 FUN262310 GEJ262310 GOF262310 GYB262310 HHX262310 HRT262310 IBP262310 ILL262310 IVH262310 JFD262310 JOZ262310 JYV262310 KIR262310 KSN262310 LCJ262310 LMF262310 LWB262310 MFX262310 MPT262310 MZP262310 NJL262310 NTH262310 ODD262310 OMZ262310 OWV262310 PGR262310 PQN262310 QAJ262310 QKF262310 QUB262310 RDX262310 RNT262310 RXP262310 SHL262310 SRH262310 TBD262310 TKZ262310 TUV262310 UER262310 UON262310 UYJ262310 VIF262310 VSB262310 WBX262310 WLT262310 WVP262310 H327869 JD327846 SZ327846 ACV327846 AMR327846 AWN327846 BGJ327846 BQF327846 CAB327846 CJX327846 CTT327846 DDP327846 DNL327846 DXH327846 EHD327846 EQZ327846 FAV327846 FKR327846 FUN327846 GEJ327846 GOF327846 GYB327846 HHX327846 HRT327846 IBP327846 ILL327846 IVH327846 JFD327846 JOZ327846 JYV327846 KIR327846 KSN327846 LCJ327846 LMF327846 LWB327846 MFX327846 MPT327846 MZP327846 NJL327846 NTH327846 ODD327846 OMZ327846 OWV327846 PGR327846 PQN327846 QAJ327846 QKF327846 QUB327846 RDX327846 RNT327846 RXP327846 SHL327846 SRH327846 TBD327846 TKZ327846 TUV327846 UER327846 UON327846 UYJ327846 VIF327846 VSB327846 WBX327846 WLT327846 WVP327846 H393405 JD393382 SZ393382 ACV393382 AMR393382 AWN393382 BGJ393382 BQF393382 CAB393382 CJX393382 CTT393382 DDP393382 DNL393382 DXH393382 EHD393382 EQZ393382 FAV393382 FKR393382 FUN393382 GEJ393382 GOF393382 GYB393382 HHX393382 HRT393382 IBP393382 ILL393382 IVH393382 JFD393382 JOZ393382 JYV393382 KIR393382 KSN393382 LCJ393382 LMF393382 LWB393382 MFX393382 MPT393382 MZP393382 NJL393382 NTH393382 ODD393382 OMZ393382 OWV393382 PGR393382 PQN393382 QAJ393382 QKF393382 QUB393382 RDX393382 RNT393382 RXP393382 SHL393382 SRH393382 TBD393382 TKZ393382 TUV393382 UER393382 UON393382 UYJ393382 VIF393382 VSB393382 WBX393382 WLT393382 WVP393382 H458941 JD458918 SZ458918 ACV458918 AMR458918 AWN458918 BGJ458918 BQF458918 CAB458918 CJX458918 CTT458918 DDP458918 DNL458918 DXH458918 EHD458918 EQZ458918 FAV458918 FKR458918 FUN458918 GEJ458918 GOF458918 GYB458918 HHX458918 HRT458918 IBP458918 ILL458918 IVH458918 JFD458918 JOZ458918 JYV458918 KIR458918 KSN458918 LCJ458918 LMF458918 LWB458918 MFX458918 MPT458918 MZP458918 NJL458918 NTH458918 ODD458918 OMZ458918 OWV458918 PGR458918 PQN458918 QAJ458918 QKF458918 QUB458918 RDX458918 RNT458918 RXP458918 SHL458918 SRH458918 TBD458918 TKZ458918 TUV458918 UER458918 UON458918 UYJ458918 VIF458918 VSB458918 WBX458918 WLT458918 WVP458918 H524477 JD524454 SZ524454 ACV524454 AMR524454 AWN524454 BGJ524454 BQF524454 CAB524454 CJX524454 CTT524454 DDP524454 DNL524454 DXH524454 EHD524454 EQZ524454 FAV524454 FKR524454 FUN524454 GEJ524454 GOF524454 GYB524454 HHX524454 HRT524454 IBP524454 ILL524454 IVH524454 JFD524454 JOZ524454 JYV524454 KIR524454 KSN524454 LCJ524454 LMF524454 LWB524454 MFX524454 MPT524454 MZP524454 NJL524454 NTH524454 ODD524454 OMZ524454 OWV524454 PGR524454 PQN524454 QAJ524454 QKF524454 QUB524454 RDX524454 RNT524454 RXP524454 SHL524454 SRH524454 TBD524454 TKZ524454 TUV524454 UER524454 UON524454 UYJ524454 VIF524454 VSB524454 WBX524454 WLT524454 WVP524454 H590013 JD589990 SZ589990 ACV589990 AMR589990 AWN589990 BGJ589990 BQF589990 CAB589990 CJX589990 CTT589990 DDP589990 DNL589990 DXH589990 EHD589990 EQZ589990 FAV589990 FKR589990 FUN589990 GEJ589990 GOF589990 GYB589990 HHX589990 HRT589990 IBP589990 ILL589990 IVH589990 JFD589990 JOZ589990 JYV589990 KIR589990 KSN589990 LCJ589990 LMF589990 LWB589990 MFX589990 MPT589990 MZP589990 NJL589990 NTH589990 ODD589990 OMZ589990 OWV589990 PGR589990 PQN589990 QAJ589990 QKF589990 QUB589990 RDX589990 RNT589990 RXP589990 SHL589990 SRH589990 TBD589990 TKZ589990 TUV589990 UER589990 UON589990 UYJ589990 VIF589990 VSB589990 WBX589990 WLT589990 WVP589990 H655549 JD655526 SZ655526 ACV655526 AMR655526 AWN655526 BGJ655526 BQF655526 CAB655526 CJX655526 CTT655526 DDP655526 DNL655526 DXH655526 EHD655526 EQZ655526 FAV655526 FKR655526 FUN655526 GEJ655526 GOF655526 GYB655526 HHX655526 HRT655526 IBP655526 ILL655526 IVH655526 JFD655526 JOZ655526 JYV655526 KIR655526 KSN655526 LCJ655526 LMF655526 LWB655526 MFX655526 MPT655526 MZP655526 NJL655526 NTH655526 ODD655526 OMZ655526 OWV655526 PGR655526 PQN655526 QAJ655526 QKF655526 QUB655526 RDX655526 RNT655526 RXP655526 SHL655526 SRH655526 TBD655526 TKZ655526 TUV655526 UER655526 UON655526 UYJ655526 VIF655526 VSB655526 WBX655526 WLT655526 WVP655526 H721085 JD721062 SZ721062 ACV721062 AMR721062 AWN721062 BGJ721062 BQF721062 CAB721062 CJX721062 CTT721062 DDP721062 DNL721062 DXH721062 EHD721062 EQZ721062 FAV721062 FKR721062 FUN721062 GEJ721062 GOF721062 GYB721062 HHX721062 HRT721062 IBP721062 ILL721062 IVH721062 JFD721062 JOZ721062 JYV721062 KIR721062 KSN721062 LCJ721062 LMF721062 LWB721062 MFX721062 MPT721062 MZP721062 NJL721062 NTH721062 ODD721062 OMZ721062 OWV721062 PGR721062 PQN721062 QAJ721062 QKF721062 QUB721062 RDX721062 RNT721062 RXP721062 SHL721062 SRH721062 TBD721062 TKZ721062 TUV721062 UER721062 UON721062 UYJ721062 VIF721062 VSB721062 WBX721062 WLT721062 WVP721062 H786621 JD786598 SZ786598 ACV786598 AMR786598 AWN786598 BGJ786598 BQF786598 CAB786598 CJX786598 CTT786598 DDP786598 DNL786598 DXH786598 EHD786598 EQZ786598 FAV786598 FKR786598 FUN786598 GEJ786598 GOF786598 GYB786598 HHX786598 HRT786598 IBP786598 ILL786598 IVH786598 JFD786598 JOZ786598 JYV786598 KIR786598 KSN786598 LCJ786598 LMF786598 LWB786598 MFX786598 MPT786598 MZP786598 NJL786598 NTH786598 ODD786598 OMZ786598 OWV786598 PGR786598 PQN786598 QAJ786598 QKF786598 QUB786598 RDX786598 RNT786598 RXP786598 SHL786598 SRH786598 TBD786598 TKZ786598 TUV786598 UER786598 UON786598 UYJ786598 VIF786598 VSB786598 WBX786598 WLT786598 WVP786598 H852157 JD852134 SZ852134 ACV852134 AMR852134 AWN852134 BGJ852134 BQF852134 CAB852134 CJX852134 CTT852134 DDP852134 DNL852134 DXH852134 EHD852134 EQZ852134 FAV852134 FKR852134 FUN852134 GEJ852134 GOF852134 GYB852134 HHX852134 HRT852134 IBP852134 ILL852134 IVH852134 JFD852134 JOZ852134 JYV852134 KIR852134 KSN852134 LCJ852134 LMF852134 LWB852134 MFX852134 MPT852134 MZP852134 NJL852134 NTH852134 ODD852134 OMZ852134 OWV852134 PGR852134 PQN852134 QAJ852134 QKF852134 QUB852134 RDX852134 RNT852134 RXP852134 SHL852134 SRH852134 TBD852134 TKZ852134 TUV852134 UER852134 UON852134 UYJ852134 VIF852134 VSB852134 WBX852134 WLT852134 WVP852134 H917693 JD917670 SZ917670 ACV917670 AMR917670 AWN917670 BGJ917670 BQF917670 CAB917670 CJX917670 CTT917670 DDP917670 DNL917670 DXH917670 EHD917670 EQZ917670 FAV917670 FKR917670 FUN917670 GEJ917670 GOF917670 GYB917670 HHX917670 HRT917670 IBP917670 ILL917670 IVH917670 JFD917670 JOZ917670 JYV917670 KIR917670 KSN917670 LCJ917670 LMF917670 LWB917670 MFX917670 MPT917670 MZP917670 NJL917670 NTH917670 ODD917670 OMZ917670 OWV917670 PGR917670 PQN917670 QAJ917670 QKF917670 QUB917670 RDX917670 RNT917670 RXP917670 SHL917670 SRH917670 TBD917670 TKZ917670 TUV917670 UER917670 UON917670 UYJ917670 VIF917670 VSB917670 WBX917670 WLT917670 WVP917670 H983229 JD983206 SZ983206 ACV983206 AMR983206 AWN983206 BGJ983206 BQF983206 CAB983206 CJX983206 CTT983206 DDP983206 DNL983206 DXH983206 EHD983206 EQZ983206 FAV983206 FKR983206 FUN983206 GEJ983206 GOF983206 GYB983206 HHX983206 HRT983206 IBP983206 ILL983206 IVH983206 JFD983206 JOZ983206 JYV983206 KIR983206 KSN983206 LCJ983206 LMF983206 LWB983206 MFX983206 MPT983206 MZP983206 NJL983206 NTH983206 ODD983206 OMZ983206 OWV983206 PGR983206 PQN983206 QAJ983206 QKF983206 QUB983206 RDX983206 RNT983206 RXP983206 SHL983206 SRH983206 TBD983206 TKZ983206 TUV983206 UER983206 UON983206 UYJ983206 VIF983206 VSB983206 WBX983206 WLT983206 WVP983206 H162 JD162 SZ162 ACV162 AMR162 AWN162 BGJ162 BQF162 CAB162 CJX162 CTT162 DDP162 DNL162 DXH162 EHD162 EQZ162 FAV162 FKR162 FUN162 GEJ162 GOF162 GYB162 HHX162 HRT162 IBP162 ILL162 IVH162 JFD162 JOZ162 JYV162 KIR162 KSN162 LCJ162 LMF162 LWB162 MFX162 MPT162 MZP162 NJL162 NTH162 ODD162 OMZ162 OWV162 PGR162 PQN162 QAJ162 QKF162 QUB162 RDX162 RNT162 RXP162 SHL162 SRH162 TBD162 TKZ162 TUV162 UER162 UON162 UYJ162 VIF162 VSB162 WBX162 WLT162 WVP162 H65723 JD65700 SZ65700 ACV65700 AMR65700 AWN65700 BGJ65700 BQF65700 CAB65700 CJX65700 CTT65700 DDP65700 DNL65700 DXH65700 EHD65700 EQZ65700 FAV65700 FKR65700 FUN65700 GEJ65700 GOF65700 GYB65700 HHX65700 HRT65700 IBP65700 ILL65700 IVH65700 JFD65700 JOZ65700 JYV65700 KIR65700 KSN65700 LCJ65700 LMF65700 LWB65700 MFX65700 MPT65700 MZP65700 NJL65700 NTH65700 ODD65700 OMZ65700 OWV65700 PGR65700 PQN65700 QAJ65700 QKF65700 QUB65700 RDX65700 RNT65700 RXP65700 SHL65700 SRH65700 TBD65700 TKZ65700 TUV65700 UER65700 UON65700 UYJ65700 VIF65700 VSB65700 WBX65700 WLT65700 WVP65700 H131259 JD131236 SZ131236 ACV131236 AMR131236 AWN131236 BGJ131236 BQF131236 CAB131236 CJX131236 CTT131236 DDP131236 DNL131236 DXH131236 EHD131236 EQZ131236 FAV131236 FKR131236 FUN131236 GEJ131236 GOF131236 GYB131236 HHX131236 HRT131236 IBP131236 ILL131236 IVH131236 JFD131236 JOZ131236 JYV131236 KIR131236 KSN131236 LCJ131236 LMF131236 LWB131236 MFX131236 MPT131236 MZP131236 NJL131236 NTH131236 ODD131236 OMZ131236 OWV131236 PGR131236 PQN131236 QAJ131236 QKF131236 QUB131236 RDX131236 RNT131236 RXP131236 SHL131236 SRH131236 TBD131236 TKZ131236 TUV131236 UER131236 UON131236 UYJ131236 VIF131236 VSB131236 WBX131236 WLT131236 WVP131236 H196795 JD196772 SZ196772 ACV196772 AMR196772 AWN196772 BGJ196772 BQF196772 CAB196772 CJX196772 CTT196772 DDP196772 DNL196772 DXH196772 EHD196772 EQZ196772 FAV196772 FKR196772 FUN196772 GEJ196772 GOF196772 GYB196772 HHX196772 HRT196772 IBP196772 ILL196772 IVH196772 JFD196772 JOZ196772 JYV196772 KIR196772 KSN196772 LCJ196772 LMF196772 LWB196772 MFX196772 MPT196772 MZP196772 NJL196772 NTH196772 ODD196772 OMZ196772 OWV196772 PGR196772 PQN196772 QAJ196772 QKF196772 QUB196772 RDX196772 RNT196772 RXP196772 SHL196772 SRH196772 TBD196772 TKZ196772 TUV196772 UER196772 UON196772 UYJ196772 VIF196772 VSB196772 WBX196772 WLT196772 WVP196772 H262331 JD262308 SZ262308 ACV262308 AMR262308 AWN262308 BGJ262308 BQF262308 CAB262308 CJX262308 CTT262308 DDP262308 DNL262308 DXH262308 EHD262308 EQZ262308 FAV262308 FKR262308 FUN262308 GEJ262308 GOF262308 GYB262308 HHX262308 HRT262308 IBP262308 ILL262308 IVH262308 JFD262308 JOZ262308 JYV262308 KIR262308 KSN262308 LCJ262308 LMF262308 LWB262308 MFX262308 MPT262308 MZP262308 NJL262308 NTH262308 ODD262308 OMZ262308 OWV262308 PGR262308 PQN262308 QAJ262308 QKF262308 QUB262308 RDX262308 RNT262308 RXP262308 SHL262308 SRH262308 TBD262308 TKZ262308 TUV262308 UER262308 UON262308 UYJ262308 VIF262308 VSB262308 WBX262308 WLT262308 WVP262308 H327867 JD327844 SZ327844 ACV327844 AMR327844 AWN327844 BGJ327844 BQF327844 CAB327844 CJX327844 CTT327844 DDP327844 DNL327844 DXH327844 EHD327844 EQZ327844 FAV327844 FKR327844 FUN327844 GEJ327844 GOF327844 GYB327844 HHX327844 HRT327844 IBP327844 ILL327844 IVH327844 JFD327844 JOZ327844 JYV327844 KIR327844 KSN327844 LCJ327844 LMF327844 LWB327844 MFX327844 MPT327844 MZP327844 NJL327844 NTH327844 ODD327844 OMZ327844 OWV327844 PGR327844 PQN327844 QAJ327844 QKF327844 QUB327844 RDX327844 RNT327844 RXP327844 SHL327844 SRH327844 TBD327844 TKZ327844 TUV327844 UER327844 UON327844 UYJ327844 VIF327844 VSB327844 WBX327844 WLT327844 WVP327844 H393403 JD393380 SZ393380 ACV393380 AMR393380 AWN393380 BGJ393380 BQF393380 CAB393380 CJX393380 CTT393380 DDP393380 DNL393380 DXH393380 EHD393380 EQZ393380 FAV393380 FKR393380 FUN393380 GEJ393380 GOF393380 GYB393380 HHX393380 HRT393380 IBP393380 ILL393380 IVH393380 JFD393380 JOZ393380 JYV393380 KIR393380 KSN393380 LCJ393380 LMF393380 LWB393380 MFX393380 MPT393380 MZP393380 NJL393380 NTH393380 ODD393380 OMZ393380 OWV393380 PGR393380 PQN393380 QAJ393380 QKF393380 QUB393380 RDX393380 RNT393380 RXP393380 SHL393380 SRH393380 TBD393380 TKZ393380 TUV393380 UER393380 UON393380 UYJ393380 VIF393380 VSB393380 WBX393380 WLT393380 WVP393380 H458939 JD458916 SZ458916 ACV458916 AMR458916 AWN458916 BGJ458916 BQF458916 CAB458916 CJX458916 CTT458916 DDP458916 DNL458916 DXH458916 EHD458916 EQZ458916 FAV458916 FKR458916 FUN458916 GEJ458916 GOF458916 GYB458916 HHX458916 HRT458916 IBP458916 ILL458916 IVH458916 JFD458916 JOZ458916 JYV458916 KIR458916 KSN458916 LCJ458916 LMF458916 LWB458916 MFX458916 MPT458916 MZP458916 NJL458916 NTH458916 ODD458916 OMZ458916 OWV458916 PGR458916 PQN458916 QAJ458916 QKF458916 QUB458916 RDX458916 RNT458916 RXP458916 SHL458916 SRH458916 TBD458916 TKZ458916 TUV458916 UER458916 UON458916 UYJ458916 VIF458916 VSB458916 WBX458916 WLT458916 WVP458916 H524475 JD524452 SZ524452 ACV524452 AMR524452 AWN524452 BGJ524452 BQF524452 CAB524452 CJX524452 CTT524452 DDP524452 DNL524452 DXH524452 EHD524452 EQZ524452 FAV524452 FKR524452 FUN524452 GEJ524452 GOF524452 GYB524452 HHX524452 HRT524452 IBP524452 ILL524452 IVH524452 JFD524452 JOZ524452 JYV524452 KIR524452 KSN524452 LCJ524452 LMF524452 LWB524452 MFX524452 MPT524452 MZP524452 NJL524452 NTH524452 ODD524452 OMZ524452 OWV524452 PGR524452 PQN524452 QAJ524452 QKF524452 QUB524452 RDX524452 RNT524452 RXP524452 SHL524452 SRH524452 TBD524452 TKZ524452 TUV524452 UER524452 UON524452 UYJ524452 VIF524452 VSB524452 WBX524452 WLT524452 WVP524452 H590011 JD589988 SZ589988 ACV589988 AMR589988 AWN589988 BGJ589988 BQF589988 CAB589988 CJX589988 CTT589988 DDP589988 DNL589988 DXH589988 EHD589988 EQZ589988 FAV589988 FKR589988 FUN589988 GEJ589988 GOF589988 GYB589988 HHX589988 HRT589988 IBP589988 ILL589988 IVH589988 JFD589988 JOZ589988 JYV589988 KIR589988 KSN589988 LCJ589988 LMF589988 LWB589988 MFX589988 MPT589988 MZP589988 NJL589988 NTH589988 ODD589988 OMZ589988 OWV589988 PGR589988 PQN589988 QAJ589988 QKF589988 QUB589988 RDX589988 RNT589988 RXP589988 SHL589988 SRH589988 TBD589988 TKZ589988 TUV589988 UER589988 UON589988 UYJ589988 VIF589988 VSB589988 WBX589988 WLT589988 WVP589988 H655547 JD655524 SZ655524 ACV655524 AMR655524 AWN655524 BGJ655524 BQF655524 CAB655524 CJX655524 CTT655524 DDP655524 DNL655524 DXH655524 EHD655524 EQZ655524 FAV655524 FKR655524 FUN655524 GEJ655524 GOF655524 GYB655524 HHX655524 HRT655524 IBP655524 ILL655524 IVH655524 JFD655524 JOZ655524 JYV655524 KIR655524 KSN655524 LCJ655524 LMF655524 LWB655524 MFX655524 MPT655524 MZP655524 NJL655524 NTH655524 ODD655524 OMZ655524 OWV655524 PGR655524 PQN655524 QAJ655524 QKF655524 QUB655524 RDX655524 RNT655524 RXP655524 SHL655524 SRH655524 TBD655524 TKZ655524 TUV655524 UER655524 UON655524 UYJ655524 VIF655524 VSB655524 WBX655524 WLT655524 WVP655524 H721083 JD721060 SZ721060 ACV721060 AMR721060 AWN721060 BGJ721060 BQF721060 CAB721060 CJX721060 CTT721060 DDP721060 DNL721060 DXH721060 EHD721060 EQZ721060 FAV721060 FKR721060 FUN721060 GEJ721060 GOF721060 GYB721060 HHX721060 HRT721060 IBP721060 ILL721060 IVH721060 JFD721060 JOZ721060 JYV721060 KIR721060 KSN721060 LCJ721060 LMF721060 LWB721060 MFX721060 MPT721060 MZP721060 NJL721060 NTH721060 ODD721060 OMZ721060 OWV721060 PGR721060 PQN721060 QAJ721060 QKF721060 QUB721060 RDX721060 RNT721060 RXP721060 SHL721060 SRH721060 TBD721060 TKZ721060 TUV721060 UER721060 UON721060 UYJ721060 VIF721060 VSB721060 WBX721060 WLT721060 WVP721060 H786619 JD786596 SZ786596 ACV786596 AMR786596 AWN786596 BGJ786596 BQF786596 CAB786596 CJX786596 CTT786596 DDP786596 DNL786596 DXH786596 EHD786596 EQZ786596 FAV786596 FKR786596 FUN786596 GEJ786596 GOF786596 GYB786596 HHX786596 HRT786596 IBP786596 ILL786596 IVH786596 JFD786596 JOZ786596 JYV786596 KIR786596 KSN786596 LCJ786596 LMF786596 LWB786596 MFX786596 MPT786596 MZP786596 NJL786596 NTH786596 ODD786596 OMZ786596 OWV786596 PGR786596 PQN786596 QAJ786596 QKF786596 QUB786596 RDX786596 RNT786596 RXP786596 SHL786596 SRH786596 TBD786596 TKZ786596 TUV786596 UER786596 UON786596 UYJ786596 VIF786596 VSB786596 WBX786596 WLT786596 WVP786596 H852155 JD852132 SZ852132 ACV852132 AMR852132 AWN852132 BGJ852132 BQF852132 CAB852132 CJX852132 CTT852132 DDP852132 DNL852132 DXH852132 EHD852132 EQZ852132 FAV852132 FKR852132 FUN852132 GEJ852132 GOF852132 GYB852132 HHX852132 HRT852132 IBP852132 ILL852132 IVH852132 JFD852132 JOZ852132 JYV852132 KIR852132 KSN852132 LCJ852132 LMF852132 LWB852132 MFX852132 MPT852132 MZP852132 NJL852132 NTH852132 ODD852132 OMZ852132 OWV852132 PGR852132 PQN852132 QAJ852132 QKF852132 QUB852132 RDX852132 RNT852132 RXP852132 SHL852132 SRH852132 TBD852132 TKZ852132 TUV852132 UER852132 UON852132 UYJ852132 VIF852132 VSB852132 WBX852132 WLT852132 WVP852132 H917691 JD917668 SZ917668 ACV917668 AMR917668 AWN917668 BGJ917668 BQF917668 CAB917668 CJX917668 CTT917668 DDP917668 DNL917668 DXH917668 EHD917668 EQZ917668 FAV917668 FKR917668 FUN917668 GEJ917668 GOF917668 GYB917668 HHX917668 HRT917668 IBP917668 ILL917668 IVH917668 JFD917668 JOZ917668 JYV917668 KIR917668 KSN917668 LCJ917668 LMF917668 LWB917668 MFX917668 MPT917668 MZP917668 NJL917668 NTH917668 ODD917668 OMZ917668 OWV917668 PGR917668 PQN917668 QAJ917668 QKF917668 QUB917668 RDX917668 RNT917668 RXP917668 SHL917668 SRH917668 TBD917668 TKZ917668 TUV917668 UER917668 UON917668 UYJ917668 VIF917668 VSB917668 WBX917668 WLT917668 WVP917668 H983227 JD983204 SZ983204 ACV983204 AMR983204 AWN983204 BGJ983204 BQF983204 CAB983204 CJX983204 CTT983204 DDP983204 DNL983204 DXH983204 EHD983204 EQZ983204 FAV983204 FKR983204 FUN983204 GEJ983204 GOF983204 GYB983204 HHX983204 HRT983204 IBP983204 ILL983204 IVH983204 JFD983204 JOZ983204 JYV983204 KIR983204 KSN983204 LCJ983204 LMF983204 LWB983204 MFX983204 MPT983204 MZP983204 NJL983204 NTH983204 ODD983204 OMZ983204 OWV983204 PGR983204 PQN983204 QAJ983204 QKF983204 QUB983204 RDX983204 RNT983204 RXP983204 SHL983204 SRH983204 TBD983204 TKZ983204 TUV983204 UER983204 UON983204 UYJ983204 VIF983204 VSB983204 WBX983204 WLT983204 WVP983204 H160 JD160 SZ160 ACV160 AMR160 AWN160 BGJ160 BQF160 CAB160 CJX160 CTT160 DDP160 DNL160 DXH160 EHD160 EQZ160 FAV160 FKR160 FUN160 GEJ160 GOF160 GYB160 HHX160 HRT160 IBP160 ILL160 IVH160 JFD160 JOZ160 JYV160 KIR160 KSN160 LCJ160 LMF160 LWB160 MFX160 MPT160 MZP160 NJL160 NTH160 ODD160 OMZ160 OWV160 PGR160 PQN160 QAJ160 QKF160 QUB160 RDX160 RNT160 RXP160 SHL160 SRH160 TBD160 TKZ160 TUV160 UER160 UON160 UYJ160 VIF160 VSB160 WBX160 WLT160 WVP160 H65721 JD65698 SZ65698 ACV65698 AMR65698 AWN65698 BGJ65698 BQF65698 CAB65698 CJX65698 CTT65698 DDP65698 DNL65698 DXH65698 EHD65698 EQZ65698 FAV65698 FKR65698 FUN65698 GEJ65698 GOF65698 GYB65698 HHX65698 HRT65698 IBP65698 ILL65698 IVH65698 JFD65698 JOZ65698 JYV65698 KIR65698 KSN65698 LCJ65698 LMF65698 LWB65698 MFX65698 MPT65698 MZP65698 NJL65698 NTH65698 ODD65698 OMZ65698 OWV65698 PGR65698 PQN65698 QAJ65698 QKF65698 QUB65698 RDX65698 RNT65698 RXP65698 SHL65698 SRH65698 TBD65698 TKZ65698 TUV65698 UER65698 UON65698 UYJ65698 VIF65698 VSB65698 WBX65698 WLT65698 WVP65698 H131257 JD131234 SZ131234 ACV131234 AMR131234 AWN131234 BGJ131234 BQF131234 CAB131234 CJX131234 CTT131234 DDP131234 DNL131234 DXH131234 EHD131234 EQZ131234 FAV131234 FKR131234 FUN131234 GEJ131234 GOF131234 GYB131234 HHX131234 HRT131234 IBP131234 ILL131234 IVH131234 JFD131234 JOZ131234 JYV131234 KIR131234 KSN131234 LCJ131234 LMF131234 LWB131234 MFX131234 MPT131234 MZP131234 NJL131234 NTH131234 ODD131234 OMZ131234 OWV131234 PGR131234 PQN131234 QAJ131234 QKF131234 QUB131234 RDX131234 RNT131234 RXP131234 SHL131234 SRH131234 TBD131234 TKZ131234 TUV131234 UER131234 UON131234 UYJ131234 VIF131234 VSB131234 WBX131234 WLT131234 WVP131234 H196793 JD196770 SZ196770 ACV196770 AMR196770 AWN196770 BGJ196770 BQF196770 CAB196770 CJX196770 CTT196770 DDP196770 DNL196770 DXH196770 EHD196770 EQZ196770 FAV196770 FKR196770 FUN196770 GEJ196770 GOF196770 GYB196770 HHX196770 HRT196770 IBP196770 ILL196770 IVH196770 JFD196770 JOZ196770 JYV196770 KIR196770 KSN196770 LCJ196770 LMF196770 LWB196770 MFX196770 MPT196770 MZP196770 NJL196770 NTH196770 ODD196770 OMZ196770 OWV196770 PGR196770 PQN196770 QAJ196770 QKF196770 QUB196770 RDX196770 RNT196770 RXP196770 SHL196770 SRH196770 TBD196770 TKZ196770 TUV196770 UER196770 UON196770 UYJ196770 VIF196770 VSB196770 WBX196770 WLT196770 WVP196770 H262329 JD262306 SZ262306 ACV262306 AMR262306 AWN262306 BGJ262306 BQF262306 CAB262306 CJX262306 CTT262306 DDP262306 DNL262306 DXH262306 EHD262306 EQZ262306 FAV262306 FKR262306 FUN262306 GEJ262306 GOF262306 GYB262306 HHX262306 HRT262306 IBP262306 ILL262306 IVH262306 JFD262306 JOZ262306 JYV262306 KIR262306 KSN262306 LCJ262306 LMF262306 LWB262306 MFX262306 MPT262306 MZP262306 NJL262306 NTH262306 ODD262306 OMZ262306 OWV262306 PGR262306 PQN262306 QAJ262306 QKF262306 QUB262306 RDX262306 RNT262306 RXP262306 SHL262306 SRH262306 TBD262306 TKZ262306 TUV262306 UER262306 UON262306 UYJ262306 VIF262306 VSB262306 WBX262306 WLT262306 WVP262306 H327865 JD327842 SZ327842 ACV327842 AMR327842 AWN327842 BGJ327842 BQF327842 CAB327842 CJX327842 CTT327842 DDP327842 DNL327842 DXH327842 EHD327842 EQZ327842 FAV327842 FKR327842 FUN327842 GEJ327842 GOF327842 GYB327842 HHX327842 HRT327842 IBP327842 ILL327842 IVH327842 JFD327842 JOZ327842 JYV327842 KIR327842 KSN327842 LCJ327842 LMF327842 LWB327842 MFX327842 MPT327842 MZP327842 NJL327842 NTH327842 ODD327842 OMZ327842 OWV327842 PGR327842 PQN327842 QAJ327842 QKF327842 QUB327842 RDX327842 RNT327842 RXP327842 SHL327842 SRH327842 TBD327842 TKZ327842 TUV327842 UER327842 UON327842 UYJ327842 VIF327842 VSB327842 WBX327842 WLT327842 WVP327842 H393401 JD393378 SZ393378 ACV393378 AMR393378 AWN393378 BGJ393378 BQF393378 CAB393378 CJX393378 CTT393378 DDP393378 DNL393378 DXH393378 EHD393378 EQZ393378 FAV393378 FKR393378 FUN393378 GEJ393378 GOF393378 GYB393378 HHX393378 HRT393378 IBP393378 ILL393378 IVH393378 JFD393378 JOZ393378 JYV393378 KIR393378 KSN393378 LCJ393378 LMF393378 LWB393378 MFX393378 MPT393378 MZP393378 NJL393378 NTH393378 ODD393378 OMZ393378 OWV393378 PGR393378 PQN393378 QAJ393378 QKF393378 QUB393378 RDX393378 RNT393378 RXP393378 SHL393378 SRH393378 TBD393378 TKZ393378 TUV393378 UER393378 UON393378 UYJ393378 VIF393378 VSB393378 WBX393378 WLT393378 WVP393378 H458937 JD458914 SZ458914 ACV458914 AMR458914 AWN458914 BGJ458914 BQF458914 CAB458914 CJX458914 CTT458914 DDP458914 DNL458914 DXH458914 EHD458914 EQZ458914 FAV458914 FKR458914 FUN458914 GEJ458914 GOF458914 GYB458914 HHX458914 HRT458914 IBP458914 ILL458914 IVH458914 JFD458914 JOZ458914 JYV458914 KIR458914 KSN458914 LCJ458914 LMF458914 LWB458914 MFX458914 MPT458914 MZP458914 NJL458914 NTH458914 ODD458914 OMZ458914 OWV458914 PGR458914 PQN458914 QAJ458914 QKF458914 QUB458914 RDX458914 RNT458914 RXP458914 SHL458914 SRH458914 TBD458914 TKZ458914 TUV458914 UER458914 UON458914 UYJ458914 VIF458914 VSB458914 WBX458914 WLT458914 WVP458914 H524473 JD524450 SZ524450 ACV524450 AMR524450 AWN524450 BGJ524450 BQF524450 CAB524450 CJX524450 CTT524450 DDP524450 DNL524450 DXH524450 EHD524450 EQZ524450 FAV524450 FKR524450 FUN524450 GEJ524450 GOF524450 GYB524450 HHX524450 HRT524450 IBP524450 ILL524450 IVH524450 JFD524450 JOZ524450 JYV524450 KIR524450 KSN524450 LCJ524450 LMF524450 LWB524450 MFX524450 MPT524450 MZP524450 NJL524450 NTH524450 ODD524450 OMZ524450 OWV524450 PGR524450 PQN524450 QAJ524450 QKF524450 QUB524450 RDX524450 RNT524450 RXP524450 SHL524450 SRH524450 TBD524450 TKZ524450 TUV524450 UER524450 UON524450 UYJ524450 VIF524450 VSB524450 WBX524450 WLT524450 WVP524450 H590009 JD589986 SZ589986 ACV589986 AMR589986 AWN589986 BGJ589986 BQF589986 CAB589986 CJX589986 CTT589986 DDP589986 DNL589986 DXH589986 EHD589986 EQZ589986 FAV589986 FKR589986 FUN589986 GEJ589986 GOF589986 GYB589986 HHX589986 HRT589986 IBP589986 ILL589986 IVH589986 JFD589986 JOZ589986 JYV589986 KIR589986 KSN589986 LCJ589986 LMF589986 LWB589986 MFX589986 MPT589986 MZP589986 NJL589986 NTH589986 ODD589986 OMZ589986 OWV589986 PGR589986 PQN589986 QAJ589986 QKF589986 QUB589986 RDX589986 RNT589986 RXP589986 SHL589986 SRH589986 TBD589986 TKZ589986 TUV589986 UER589986 UON589986 UYJ589986 VIF589986 VSB589986 WBX589986 WLT589986 WVP589986 H655545 JD655522 SZ655522 ACV655522 AMR655522 AWN655522 BGJ655522 BQF655522 CAB655522 CJX655522 CTT655522 DDP655522 DNL655522 DXH655522 EHD655522 EQZ655522 FAV655522 FKR655522 FUN655522 GEJ655522 GOF655522 GYB655522 HHX655522 HRT655522 IBP655522 ILL655522 IVH655522 JFD655522 JOZ655522 JYV655522 KIR655522 KSN655522 LCJ655522 LMF655522 LWB655522 MFX655522 MPT655522 MZP655522 NJL655522 NTH655522 ODD655522 OMZ655522 OWV655522 PGR655522 PQN655522 QAJ655522 QKF655522 QUB655522 RDX655522 RNT655522 RXP655522 SHL655522 SRH655522 TBD655522 TKZ655522 TUV655522 UER655522 UON655522 UYJ655522 VIF655522 VSB655522 WBX655522 WLT655522 WVP655522 H721081 JD721058 SZ721058 ACV721058 AMR721058 AWN721058 BGJ721058 BQF721058 CAB721058 CJX721058 CTT721058 DDP721058 DNL721058 DXH721058 EHD721058 EQZ721058 FAV721058 FKR721058 FUN721058 GEJ721058 GOF721058 GYB721058 HHX721058 HRT721058 IBP721058 ILL721058 IVH721058 JFD721058 JOZ721058 JYV721058 KIR721058 KSN721058 LCJ721058 LMF721058 LWB721058 MFX721058 MPT721058 MZP721058 NJL721058 NTH721058 ODD721058 OMZ721058 OWV721058 PGR721058 PQN721058 QAJ721058 QKF721058 QUB721058 RDX721058 RNT721058 RXP721058 SHL721058 SRH721058 TBD721058 TKZ721058 TUV721058 UER721058 UON721058 UYJ721058 VIF721058 VSB721058 WBX721058 WLT721058 WVP721058 H786617 JD786594 SZ786594 ACV786594 AMR786594 AWN786594 BGJ786594 BQF786594 CAB786594 CJX786594 CTT786594 DDP786594 DNL786594 DXH786594 EHD786594 EQZ786594 FAV786594 FKR786594 FUN786594 GEJ786594 GOF786594 GYB786594 HHX786594 HRT786594 IBP786594 ILL786594 IVH786594 JFD786594 JOZ786594 JYV786594 KIR786594 KSN786594 LCJ786594 LMF786594 LWB786594 MFX786594 MPT786594 MZP786594 NJL786594 NTH786594 ODD786594 OMZ786594 OWV786594 PGR786594 PQN786594 QAJ786594 QKF786594 QUB786594 RDX786594 RNT786594 RXP786594 SHL786594 SRH786594 TBD786594 TKZ786594 TUV786594 UER786594 UON786594 UYJ786594 VIF786594 VSB786594 WBX786594 WLT786594 WVP786594 H852153 JD852130 SZ852130 ACV852130 AMR852130 AWN852130 BGJ852130 BQF852130 CAB852130 CJX852130 CTT852130 DDP852130 DNL852130 DXH852130 EHD852130 EQZ852130 FAV852130 FKR852130 FUN852130 GEJ852130 GOF852130 GYB852130 HHX852130 HRT852130 IBP852130 ILL852130 IVH852130 JFD852130 JOZ852130 JYV852130 KIR852130 KSN852130 LCJ852130 LMF852130 LWB852130 MFX852130 MPT852130 MZP852130 NJL852130 NTH852130 ODD852130 OMZ852130 OWV852130 PGR852130 PQN852130 QAJ852130 QKF852130 QUB852130 RDX852130 RNT852130 RXP852130 SHL852130 SRH852130 TBD852130 TKZ852130 TUV852130 UER852130 UON852130 UYJ852130 VIF852130 VSB852130 WBX852130 WLT852130 WVP852130 H917689 JD917666 SZ917666 ACV917666 AMR917666 AWN917666 BGJ917666 BQF917666 CAB917666 CJX917666 CTT917666 DDP917666 DNL917666 DXH917666 EHD917666 EQZ917666 FAV917666 FKR917666 FUN917666 GEJ917666 GOF917666 GYB917666 HHX917666 HRT917666 IBP917666 ILL917666 IVH917666 JFD917666 JOZ917666 JYV917666 KIR917666 KSN917666 LCJ917666 LMF917666 LWB917666 MFX917666 MPT917666 MZP917666 NJL917666 NTH917666 ODD917666 OMZ917666 OWV917666 PGR917666 PQN917666 QAJ917666 QKF917666 QUB917666 RDX917666 RNT917666 RXP917666 SHL917666 SRH917666 TBD917666 TKZ917666 TUV917666 UER917666 UON917666 UYJ917666 VIF917666 VSB917666 WBX917666 WLT917666 WVP917666 H983225 JD983202 SZ983202 ACV983202 AMR983202 AWN983202 BGJ983202 BQF983202 CAB983202 CJX983202 CTT983202 DDP983202 DNL983202 DXH983202 EHD983202 EQZ983202 FAV983202 FKR983202 FUN983202 GEJ983202 GOF983202 GYB983202 HHX983202 HRT983202 IBP983202 ILL983202 IVH983202 JFD983202 JOZ983202 JYV983202 KIR983202 KSN983202 LCJ983202 LMF983202 LWB983202 MFX983202 MPT983202 MZP983202 NJL983202 NTH983202 ODD983202 OMZ983202 OWV983202 PGR983202 PQN983202 QAJ983202 QKF983202 QUB983202 RDX983202 RNT983202 RXP983202 SHL983202 SRH983202 TBD983202 TKZ983202 TUV983202 UER983202 UON983202 UYJ983202 VIF983202 VSB983202 WBX983202 WLT983202 WVP983202 H158 JD158 SZ158 ACV158 AMR158 AWN158 BGJ158 BQF158 CAB158 CJX158 CTT158 DDP158 DNL158 DXH158 EHD158 EQZ158 FAV158 FKR158 FUN158 GEJ158 GOF158 GYB158 HHX158 HRT158 IBP158 ILL158 IVH158 JFD158 JOZ158 JYV158 KIR158 KSN158 LCJ158 LMF158 LWB158 MFX158 MPT158 MZP158 NJL158 NTH158 ODD158 OMZ158 OWV158 PGR158 PQN158 QAJ158 QKF158 QUB158 RDX158 RNT158 RXP158 SHL158 SRH158 TBD158 TKZ158 TUV158 UER158 UON158 UYJ158 VIF158 VSB158 WBX158 WLT158 WVP158 H65719 JD65696 SZ65696 ACV65696 AMR65696 AWN65696 BGJ65696 BQF65696 CAB65696 CJX65696 CTT65696 DDP65696 DNL65696 DXH65696 EHD65696 EQZ65696 FAV65696 FKR65696 FUN65696 GEJ65696 GOF65696 GYB65696 HHX65696 HRT65696 IBP65696 ILL65696 IVH65696 JFD65696 JOZ65696 JYV65696 KIR65696 KSN65696 LCJ65696 LMF65696 LWB65696 MFX65696 MPT65696 MZP65696 NJL65696 NTH65696 ODD65696 OMZ65696 OWV65696 PGR65696 PQN65696 QAJ65696 QKF65696 QUB65696 RDX65696 RNT65696 RXP65696 SHL65696 SRH65696 TBD65696 TKZ65696 TUV65696 UER65696 UON65696 UYJ65696 VIF65696 VSB65696 WBX65696 WLT65696 WVP65696 H131255 JD131232 SZ131232 ACV131232 AMR131232 AWN131232 BGJ131232 BQF131232 CAB131232 CJX131232 CTT131232 DDP131232 DNL131232 DXH131232 EHD131232 EQZ131232 FAV131232 FKR131232 FUN131232 GEJ131232 GOF131232 GYB131232 HHX131232 HRT131232 IBP131232 ILL131232 IVH131232 JFD131232 JOZ131232 JYV131232 KIR131232 KSN131232 LCJ131232 LMF131232 LWB131232 MFX131232 MPT131232 MZP131232 NJL131232 NTH131232 ODD131232 OMZ131232 OWV131232 PGR131232 PQN131232 QAJ131232 QKF131232 QUB131232 RDX131232 RNT131232 RXP131232 SHL131232 SRH131232 TBD131232 TKZ131232 TUV131232 UER131232 UON131232 UYJ131232 VIF131232 VSB131232 WBX131232 WLT131232 WVP131232 H196791 JD196768 SZ196768 ACV196768 AMR196768 AWN196768 BGJ196768 BQF196768 CAB196768 CJX196768 CTT196768 DDP196768 DNL196768 DXH196768 EHD196768 EQZ196768 FAV196768 FKR196768 FUN196768 GEJ196768 GOF196768 GYB196768 HHX196768 HRT196768 IBP196768 ILL196768 IVH196768 JFD196768 JOZ196768 JYV196768 KIR196768 KSN196768 LCJ196768 LMF196768 LWB196768 MFX196768 MPT196768 MZP196768 NJL196768 NTH196768 ODD196768 OMZ196768 OWV196768 PGR196768 PQN196768 QAJ196768 QKF196768 QUB196768 RDX196768 RNT196768 RXP196768 SHL196768 SRH196768 TBD196768 TKZ196768 TUV196768 UER196768 UON196768 UYJ196768 VIF196768 VSB196768 WBX196768 WLT196768 WVP196768 H262327 JD262304 SZ262304 ACV262304 AMR262304 AWN262304 BGJ262304 BQF262304 CAB262304 CJX262304 CTT262304 DDP262304 DNL262304 DXH262304 EHD262304 EQZ262304 FAV262304 FKR262304 FUN262304 GEJ262304 GOF262304 GYB262304 HHX262304 HRT262304 IBP262304 ILL262304 IVH262304 JFD262304 JOZ262304 JYV262304 KIR262304 KSN262304 LCJ262304 LMF262304 LWB262304 MFX262304 MPT262304 MZP262304 NJL262304 NTH262304 ODD262304 OMZ262304 OWV262304 PGR262304 PQN262304 QAJ262304 QKF262304 QUB262304 RDX262304 RNT262304 RXP262304 SHL262304 SRH262304 TBD262304 TKZ262304 TUV262304 UER262304 UON262304 UYJ262304 VIF262304 VSB262304 WBX262304 WLT262304 WVP262304 H327863 JD327840 SZ327840 ACV327840 AMR327840 AWN327840 BGJ327840 BQF327840 CAB327840 CJX327840 CTT327840 DDP327840 DNL327840 DXH327840 EHD327840 EQZ327840 FAV327840 FKR327840 FUN327840 GEJ327840 GOF327840 GYB327840 HHX327840 HRT327840 IBP327840 ILL327840 IVH327840 JFD327840 JOZ327840 JYV327840 KIR327840 KSN327840 LCJ327840 LMF327840 LWB327840 MFX327840 MPT327840 MZP327840 NJL327840 NTH327840 ODD327840 OMZ327840 OWV327840 PGR327840 PQN327840 QAJ327840 QKF327840 QUB327840 RDX327840 RNT327840 RXP327840 SHL327840 SRH327840 TBD327840 TKZ327840 TUV327840 UER327840 UON327840 UYJ327840 VIF327840 VSB327840 WBX327840 WLT327840 WVP327840 H393399 JD393376 SZ393376 ACV393376 AMR393376 AWN393376 BGJ393376 BQF393376 CAB393376 CJX393376 CTT393376 DDP393376 DNL393376 DXH393376 EHD393376 EQZ393376 FAV393376 FKR393376 FUN393376 GEJ393376 GOF393376 GYB393376 HHX393376 HRT393376 IBP393376 ILL393376 IVH393376 JFD393376 JOZ393376 JYV393376 KIR393376 KSN393376 LCJ393376 LMF393376 LWB393376 MFX393376 MPT393376 MZP393376 NJL393376 NTH393376 ODD393376 OMZ393376 OWV393376 PGR393376 PQN393376 QAJ393376 QKF393376 QUB393376 RDX393376 RNT393376 RXP393376 SHL393376 SRH393376 TBD393376 TKZ393376 TUV393376 UER393376 UON393376 UYJ393376 VIF393376 VSB393376 WBX393376 WLT393376 WVP393376 H458935 JD458912 SZ458912 ACV458912 AMR458912 AWN458912 BGJ458912 BQF458912 CAB458912 CJX458912 CTT458912 DDP458912 DNL458912 DXH458912 EHD458912 EQZ458912 FAV458912 FKR458912 FUN458912 GEJ458912 GOF458912 GYB458912 HHX458912 HRT458912 IBP458912 ILL458912 IVH458912 JFD458912 JOZ458912 JYV458912 KIR458912 KSN458912 LCJ458912 LMF458912 LWB458912 MFX458912 MPT458912 MZP458912 NJL458912 NTH458912 ODD458912 OMZ458912 OWV458912 PGR458912 PQN458912 QAJ458912 QKF458912 QUB458912 RDX458912 RNT458912 RXP458912 SHL458912 SRH458912 TBD458912 TKZ458912 TUV458912 UER458912 UON458912 UYJ458912 VIF458912 VSB458912 WBX458912 WLT458912 WVP458912 H524471 JD524448 SZ524448 ACV524448 AMR524448 AWN524448 BGJ524448 BQF524448 CAB524448 CJX524448 CTT524448 DDP524448 DNL524448 DXH524448 EHD524448 EQZ524448 FAV524448 FKR524448 FUN524448 GEJ524448 GOF524448 GYB524448 HHX524448 HRT524448 IBP524448 ILL524448 IVH524448 JFD524448 JOZ524448 JYV524448 KIR524448 KSN524448 LCJ524448 LMF524448 LWB524448 MFX524448 MPT524448 MZP524448 NJL524448 NTH524448 ODD524448 OMZ524448 OWV524448 PGR524448 PQN524448 QAJ524448 QKF524448 QUB524448 RDX524448 RNT524448 RXP524448 SHL524448 SRH524448 TBD524448 TKZ524448 TUV524448 UER524448 UON524448 UYJ524448 VIF524448 VSB524448 WBX524448 WLT524448 WVP524448 H590007 JD589984 SZ589984 ACV589984 AMR589984 AWN589984 BGJ589984 BQF589984 CAB589984 CJX589984 CTT589984 DDP589984 DNL589984 DXH589984 EHD589984 EQZ589984 FAV589984 FKR589984 FUN589984 GEJ589984 GOF589984 GYB589984 HHX589984 HRT589984 IBP589984 ILL589984 IVH589984 JFD589984 JOZ589984 JYV589984 KIR589984 KSN589984 LCJ589984 LMF589984 LWB589984 MFX589984 MPT589984 MZP589984 NJL589984 NTH589984 ODD589984 OMZ589984 OWV589984 PGR589984 PQN589984 QAJ589984 QKF589984 QUB589984 RDX589984 RNT589984 RXP589984 SHL589984 SRH589984 TBD589984 TKZ589984 TUV589984 UER589984 UON589984 UYJ589984 VIF589984 VSB589984 WBX589984 WLT589984 WVP589984 H655543 JD655520 SZ655520 ACV655520 AMR655520 AWN655520 BGJ655520 BQF655520 CAB655520 CJX655520 CTT655520 DDP655520 DNL655520 DXH655520 EHD655520 EQZ655520 FAV655520 FKR655520 FUN655520 GEJ655520 GOF655520 GYB655520 HHX655520 HRT655520 IBP655520 ILL655520 IVH655520 JFD655520 JOZ655520 JYV655520 KIR655520 KSN655520 LCJ655520 LMF655520 LWB655520 MFX655520 MPT655520 MZP655520 NJL655520 NTH655520 ODD655520 OMZ655520 OWV655520 PGR655520 PQN655520 QAJ655520 QKF655520 QUB655520 RDX655520 RNT655520 RXP655520 SHL655520 SRH655520 TBD655520 TKZ655520 TUV655520 UER655520 UON655520 UYJ655520 VIF655520 VSB655520 WBX655520 WLT655520 WVP655520 H721079 JD721056 SZ721056 ACV721056 AMR721056 AWN721056 BGJ721056 BQF721056 CAB721056 CJX721056 CTT721056 DDP721056 DNL721056 DXH721056 EHD721056 EQZ721056 FAV721056 FKR721056 FUN721056 GEJ721056 GOF721056 GYB721056 HHX721056 HRT721056 IBP721056 ILL721056 IVH721056 JFD721056 JOZ721056 JYV721056 KIR721056 KSN721056 LCJ721056 LMF721056 LWB721056 MFX721056 MPT721056 MZP721056 NJL721056 NTH721056 ODD721056 OMZ721056 OWV721056 PGR721056 PQN721056 QAJ721056 QKF721056 QUB721056 RDX721056 RNT721056 RXP721056 SHL721056 SRH721056 TBD721056 TKZ721056 TUV721056 UER721056 UON721056 UYJ721056 VIF721056 VSB721056 WBX721056 WLT721056 WVP721056 H786615 JD786592 SZ786592 ACV786592 AMR786592 AWN786592 BGJ786592 BQF786592 CAB786592 CJX786592 CTT786592 DDP786592 DNL786592 DXH786592 EHD786592 EQZ786592 FAV786592 FKR786592 FUN786592 GEJ786592 GOF786592 GYB786592 HHX786592 HRT786592 IBP786592 ILL786592 IVH786592 JFD786592 JOZ786592 JYV786592 KIR786592 KSN786592 LCJ786592 LMF786592 LWB786592 MFX786592 MPT786592 MZP786592 NJL786592 NTH786592 ODD786592 OMZ786592 OWV786592 PGR786592 PQN786592 QAJ786592 QKF786592 QUB786592 RDX786592 RNT786592 RXP786592 SHL786592 SRH786592 TBD786592 TKZ786592 TUV786592 UER786592 UON786592 UYJ786592 VIF786592 VSB786592 WBX786592 WLT786592 WVP786592 H852151 JD852128 SZ852128 ACV852128 AMR852128 AWN852128 BGJ852128 BQF852128 CAB852128 CJX852128 CTT852128 DDP852128 DNL852128 DXH852128 EHD852128 EQZ852128 FAV852128 FKR852128 FUN852128 GEJ852128 GOF852128 GYB852128 HHX852128 HRT852128 IBP852128 ILL852128 IVH852128 JFD852128 JOZ852128 JYV852128 KIR852128 KSN852128 LCJ852128 LMF852128 LWB852128 MFX852128 MPT852128 MZP852128 NJL852128 NTH852128 ODD852128 OMZ852128 OWV852128 PGR852128 PQN852128 QAJ852128 QKF852128 QUB852128 RDX852128 RNT852128 RXP852128 SHL852128 SRH852128 TBD852128 TKZ852128 TUV852128 UER852128 UON852128 UYJ852128 VIF852128 VSB852128 WBX852128 WLT852128 WVP852128 H917687 JD917664 SZ917664 ACV917664 AMR917664 AWN917664 BGJ917664 BQF917664 CAB917664 CJX917664 CTT917664 DDP917664 DNL917664 DXH917664 EHD917664 EQZ917664 FAV917664 FKR917664 FUN917664 GEJ917664 GOF917664 GYB917664 HHX917664 HRT917664 IBP917664 ILL917664 IVH917664 JFD917664 JOZ917664 JYV917664 KIR917664 KSN917664 LCJ917664 LMF917664 LWB917664 MFX917664 MPT917664 MZP917664 NJL917664 NTH917664 ODD917664 OMZ917664 OWV917664 PGR917664 PQN917664 QAJ917664 QKF917664 QUB917664 RDX917664 RNT917664 RXP917664 SHL917664 SRH917664 TBD917664 TKZ917664 TUV917664 UER917664 UON917664 UYJ917664 VIF917664 VSB917664 WBX917664 WLT917664 WVP917664 H983223 JD983200 SZ983200 ACV983200 AMR983200 AWN983200 BGJ983200 BQF983200 CAB983200 CJX983200 CTT983200 DDP983200 DNL983200 DXH983200 EHD983200 EQZ983200 FAV983200 FKR983200 FUN983200 GEJ983200 GOF983200 GYB983200 HHX983200 HRT983200 IBP983200 ILL983200 IVH983200 JFD983200 JOZ983200 JYV983200 KIR983200 KSN983200 LCJ983200 LMF983200 LWB983200 MFX983200 MPT983200 MZP983200 NJL983200 NTH983200 ODD983200 OMZ983200 OWV983200 PGR983200 PQN983200 QAJ983200 QKF983200 QUB983200 RDX983200 RNT983200 RXP983200 SHL983200 SRH983200 TBD983200 TKZ983200 TUV983200 UER983200 UON983200 UYJ983200 VIF983200 VSB983200 WBX983200 WLT983200 WVP983200 D158:F177 IZ158:JB177 SV158:SX177 ACR158:ACT177 AMN158:AMP177 AWJ158:AWL177 BGF158:BGH177 BQB158:BQD177 BZX158:BZZ177 CJT158:CJV177 CTP158:CTR177 DDL158:DDN177 DNH158:DNJ177 DXD158:DXF177 EGZ158:EHB177 EQV158:EQX177 FAR158:FAT177 FKN158:FKP177 FUJ158:FUL177 GEF158:GEH177 GOB158:GOD177 GXX158:GXZ177 HHT158:HHV177 HRP158:HRR177 IBL158:IBN177 ILH158:ILJ177 IVD158:IVF177 JEZ158:JFB177 JOV158:JOX177 JYR158:JYT177 KIN158:KIP177 KSJ158:KSL177 LCF158:LCH177 LMB158:LMD177 LVX158:LVZ177 MFT158:MFV177 MPP158:MPR177 MZL158:MZN177 NJH158:NJJ177 NTD158:NTF177 OCZ158:ODB177 OMV158:OMX177 OWR158:OWT177 PGN158:PGP177 PQJ158:PQL177 QAF158:QAH177 QKB158:QKD177 QTX158:QTZ177 RDT158:RDV177 RNP158:RNR177 RXL158:RXN177 SHH158:SHJ177 SRD158:SRF177 TAZ158:TBB177 TKV158:TKX177 TUR158:TUT177 UEN158:UEP177 UOJ158:UOL177 UYF158:UYH177 VIB158:VID177 VRX158:VRZ177 WBT158:WBV177 WLP158:WLR177 WVL158:WVN177 D65719:F65738 IZ65696:JB65715 SV65696:SX65715 ACR65696:ACT65715 AMN65696:AMP65715 AWJ65696:AWL65715 BGF65696:BGH65715 BQB65696:BQD65715 BZX65696:BZZ65715 CJT65696:CJV65715 CTP65696:CTR65715 DDL65696:DDN65715 DNH65696:DNJ65715 DXD65696:DXF65715 EGZ65696:EHB65715 EQV65696:EQX65715 FAR65696:FAT65715 FKN65696:FKP65715 FUJ65696:FUL65715 GEF65696:GEH65715 GOB65696:GOD65715 GXX65696:GXZ65715 HHT65696:HHV65715 HRP65696:HRR65715 IBL65696:IBN65715 ILH65696:ILJ65715 IVD65696:IVF65715 JEZ65696:JFB65715 JOV65696:JOX65715 JYR65696:JYT65715 KIN65696:KIP65715 KSJ65696:KSL65715 LCF65696:LCH65715 LMB65696:LMD65715 LVX65696:LVZ65715 MFT65696:MFV65715 MPP65696:MPR65715 MZL65696:MZN65715 NJH65696:NJJ65715 NTD65696:NTF65715 OCZ65696:ODB65715 OMV65696:OMX65715 OWR65696:OWT65715 PGN65696:PGP65715 PQJ65696:PQL65715 QAF65696:QAH65715 QKB65696:QKD65715 QTX65696:QTZ65715 RDT65696:RDV65715 RNP65696:RNR65715 RXL65696:RXN65715 SHH65696:SHJ65715 SRD65696:SRF65715 TAZ65696:TBB65715 TKV65696:TKX65715 TUR65696:TUT65715 UEN65696:UEP65715 UOJ65696:UOL65715 UYF65696:UYH65715 VIB65696:VID65715 VRX65696:VRZ65715 WBT65696:WBV65715 WLP65696:WLR65715 WVL65696:WVN65715 D131255:F131274 IZ131232:JB131251 SV131232:SX131251 ACR131232:ACT131251 AMN131232:AMP131251 AWJ131232:AWL131251 BGF131232:BGH131251 BQB131232:BQD131251 BZX131232:BZZ131251 CJT131232:CJV131251 CTP131232:CTR131251 DDL131232:DDN131251 DNH131232:DNJ131251 DXD131232:DXF131251 EGZ131232:EHB131251 EQV131232:EQX131251 FAR131232:FAT131251 FKN131232:FKP131251 FUJ131232:FUL131251 GEF131232:GEH131251 GOB131232:GOD131251 GXX131232:GXZ131251 HHT131232:HHV131251 HRP131232:HRR131251 IBL131232:IBN131251 ILH131232:ILJ131251 IVD131232:IVF131251 JEZ131232:JFB131251 JOV131232:JOX131251 JYR131232:JYT131251 KIN131232:KIP131251 KSJ131232:KSL131251 LCF131232:LCH131251 LMB131232:LMD131251 LVX131232:LVZ131251 MFT131232:MFV131251 MPP131232:MPR131251 MZL131232:MZN131251 NJH131232:NJJ131251 NTD131232:NTF131251 OCZ131232:ODB131251 OMV131232:OMX131251 OWR131232:OWT131251 PGN131232:PGP131251 PQJ131232:PQL131251 QAF131232:QAH131251 QKB131232:QKD131251 QTX131232:QTZ131251 RDT131232:RDV131251 RNP131232:RNR131251 RXL131232:RXN131251 SHH131232:SHJ131251 SRD131232:SRF131251 TAZ131232:TBB131251 TKV131232:TKX131251 TUR131232:TUT131251 UEN131232:UEP131251 UOJ131232:UOL131251 UYF131232:UYH131251 VIB131232:VID131251 VRX131232:VRZ131251 WBT131232:WBV131251 WLP131232:WLR131251 WVL131232:WVN131251 D196791:F196810 IZ196768:JB196787 SV196768:SX196787 ACR196768:ACT196787 AMN196768:AMP196787 AWJ196768:AWL196787 BGF196768:BGH196787 BQB196768:BQD196787 BZX196768:BZZ196787 CJT196768:CJV196787 CTP196768:CTR196787 DDL196768:DDN196787 DNH196768:DNJ196787 DXD196768:DXF196787 EGZ196768:EHB196787 EQV196768:EQX196787 FAR196768:FAT196787 FKN196768:FKP196787 FUJ196768:FUL196787 GEF196768:GEH196787 GOB196768:GOD196787 GXX196768:GXZ196787 HHT196768:HHV196787 HRP196768:HRR196787 IBL196768:IBN196787 ILH196768:ILJ196787 IVD196768:IVF196787 JEZ196768:JFB196787 JOV196768:JOX196787 JYR196768:JYT196787 KIN196768:KIP196787 KSJ196768:KSL196787 LCF196768:LCH196787 LMB196768:LMD196787 LVX196768:LVZ196787 MFT196768:MFV196787 MPP196768:MPR196787 MZL196768:MZN196787 NJH196768:NJJ196787 NTD196768:NTF196787 OCZ196768:ODB196787 OMV196768:OMX196787 OWR196768:OWT196787 PGN196768:PGP196787 PQJ196768:PQL196787 QAF196768:QAH196787 QKB196768:QKD196787 QTX196768:QTZ196787 RDT196768:RDV196787 RNP196768:RNR196787 RXL196768:RXN196787 SHH196768:SHJ196787 SRD196768:SRF196787 TAZ196768:TBB196787 TKV196768:TKX196787 TUR196768:TUT196787 UEN196768:UEP196787 UOJ196768:UOL196787 UYF196768:UYH196787 VIB196768:VID196787 VRX196768:VRZ196787 WBT196768:WBV196787 WLP196768:WLR196787 WVL196768:WVN196787 D262327:F262346 IZ262304:JB262323 SV262304:SX262323 ACR262304:ACT262323 AMN262304:AMP262323 AWJ262304:AWL262323 BGF262304:BGH262323 BQB262304:BQD262323 BZX262304:BZZ262323 CJT262304:CJV262323 CTP262304:CTR262323 DDL262304:DDN262323 DNH262304:DNJ262323 DXD262304:DXF262323 EGZ262304:EHB262323 EQV262304:EQX262323 FAR262304:FAT262323 FKN262304:FKP262323 FUJ262304:FUL262323 GEF262304:GEH262323 GOB262304:GOD262323 GXX262304:GXZ262323 HHT262304:HHV262323 HRP262304:HRR262323 IBL262304:IBN262323 ILH262304:ILJ262323 IVD262304:IVF262323 JEZ262304:JFB262323 JOV262304:JOX262323 JYR262304:JYT262323 KIN262304:KIP262323 KSJ262304:KSL262323 LCF262304:LCH262323 LMB262304:LMD262323 LVX262304:LVZ262323 MFT262304:MFV262323 MPP262304:MPR262323 MZL262304:MZN262323 NJH262304:NJJ262323 NTD262304:NTF262323 OCZ262304:ODB262323 OMV262304:OMX262323 OWR262304:OWT262323 PGN262304:PGP262323 PQJ262304:PQL262323 QAF262304:QAH262323 QKB262304:QKD262323 QTX262304:QTZ262323 RDT262304:RDV262323 RNP262304:RNR262323 RXL262304:RXN262323 SHH262304:SHJ262323 SRD262304:SRF262323 TAZ262304:TBB262323 TKV262304:TKX262323 TUR262304:TUT262323 UEN262304:UEP262323 UOJ262304:UOL262323 UYF262304:UYH262323 VIB262304:VID262323 VRX262304:VRZ262323 WBT262304:WBV262323 WLP262304:WLR262323 WVL262304:WVN262323 D327863:F327882 IZ327840:JB327859 SV327840:SX327859 ACR327840:ACT327859 AMN327840:AMP327859 AWJ327840:AWL327859 BGF327840:BGH327859 BQB327840:BQD327859 BZX327840:BZZ327859 CJT327840:CJV327859 CTP327840:CTR327859 DDL327840:DDN327859 DNH327840:DNJ327859 DXD327840:DXF327859 EGZ327840:EHB327859 EQV327840:EQX327859 FAR327840:FAT327859 FKN327840:FKP327859 FUJ327840:FUL327859 GEF327840:GEH327859 GOB327840:GOD327859 GXX327840:GXZ327859 HHT327840:HHV327859 HRP327840:HRR327859 IBL327840:IBN327859 ILH327840:ILJ327859 IVD327840:IVF327859 JEZ327840:JFB327859 JOV327840:JOX327859 JYR327840:JYT327859 KIN327840:KIP327859 KSJ327840:KSL327859 LCF327840:LCH327859 LMB327840:LMD327859 LVX327840:LVZ327859 MFT327840:MFV327859 MPP327840:MPR327859 MZL327840:MZN327859 NJH327840:NJJ327859 NTD327840:NTF327859 OCZ327840:ODB327859 OMV327840:OMX327859 OWR327840:OWT327859 PGN327840:PGP327859 PQJ327840:PQL327859 QAF327840:QAH327859 QKB327840:QKD327859 QTX327840:QTZ327859 RDT327840:RDV327859 RNP327840:RNR327859 RXL327840:RXN327859 SHH327840:SHJ327859 SRD327840:SRF327859 TAZ327840:TBB327859 TKV327840:TKX327859 TUR327840:TUT327859 UEN327840:UEP327859 UOJ327840:UOL327859 UYF327840:UYH327859 VIB327840:VID327859 VRX327840:VRZ327859 WBT327840:WBV327859 WLP327840:WLR327859 WVL327840:WVN327859 D393399:F393418 IZ393376:JB393395 SV393376:SX393395 ACR393376:ACT393395 AMN393376:AMP393395 AWJ393376:AWL393395 BGF393376:BGH393395 BQB393376:BQD393395 BZX393376:BZZ393395 CJT393376:CJV393395 CTP393376:CTR393395 DDL393376:DDN393395 DNH393376:DNJ393395 DXD393376:DXF393395 EGZ393376:EHB393395 EQV393376:EQX393395 FAR393376:FAT393395 FKN393376:FKP393395 FUJ393376:FUL393395 GEF393376:GEH393395 GOB393376:GOD393395 GXX393376:GXZ393395 HHT393376:HHV393395 HRP393376:HRR393395 IBL393376:IBN393395 ILH393376:ILJ393395 IVD393376:IVF393395 JEZ393376:JFB393395 JOV393376:JOX393395 JYR393376:JYT393395 KIN393376:KIP393395 KSJ393376:KSL393395 LCF393376:LCH393395 LMB393376:LMD393395 LVX393376:LVZ393395 MFT393376:MFV393395 MPP393376:MPR393395 MZL393376:MZN393395 NJH393376:NJJ393395 NTD393376:NTF393395 OCZ393376:ODB393395 OMV393376:OMX393395 OWR393376:OWT393395 PGN393376:PGP393395 PQJ393376:PQL393395 QAF393376:QAH393395 QKB393376:QKD393395 QTX393376:QTZ393395 RDT393376:RDV393395 RNP393376:RNR393395 RXL393376:RXN393395 SHH393376:SHJ393395 SRD393376:SRF393395 TAZ393376:TBB393395 TKV393376:TKX393395 TUR393376:TUT393395 UEN393376:UEP393395 UOJ393376:UOL393395 UYF393376:UYH393395 VIB393376:VID393395 VRX393376:VRZ393395 WBT393376:WBV393395 WLP393376:WLR393395 WVL393376:WVN393395 D458935:F458954 IZ458912:JB458931 SV458912:SX458931 ACR458912:ACT458931 AMN458912:AMP458931 AWJ458912:AWL458931 BGF458912:BGH458931 BQB458912:BQD458931 BZX458912:BZZ458931 CJT458912:CJV458931 CTP458912:CTR458931 DDL458912:DDN458931 DNH458912:DNJ458931 DXD458912:DXF458931 EGZ458912:EHB458931 EQV458912:EQX458931 FAR458912:FAT458931 FKN458912:FKP458931 FUJ458912:FUL458931 GEF458912:GEH458931 GOB458912:GOD458931 GXX458912:GXZ458931 HHT458912:HHV458931 HRP458912:HRR458931 IBL458912:IBN458931 ILH458912:ILJ458931 IVD458912:IVF458931 JEZ458912:JFB458931 JOV458912:JOX458931 JYR458912:JYT458931 KIN458912:KIP458931 KSJ458912:KSL458931 LCF458912:LCH458931 LMB458912:LMD458931 LVX458912:LVZ458931 MFT458912:MFV458931 MPP458912:MPR458931 MZL458912:MZN458931 NJH458912:NJJ458931 NTD458912:NTF458931 OCZ458912:ODB458931 OMV458912:OMX458931 OWR458912:OWT458931 PGN458912:PGP458931 PQJ458912:PQL458931 QAF458912:QAH458931 QKB458912:QKD458931 QTX458912:QTZ458931 RDT458912:RDV458931 RNP458912:RNR458931 RXL458912:RXN458931 SHH458912:SHJ458931 SRD458912:SRF458931 TAZ458912:TBB458931 TKV458912:TKX458931 TUR458912:TUT458931 UEN458912:UEP458931 UOJ458912:UOL458931 UYF458912:UYH458931 VIB458912:VID458931 VRX458912:VRZ458931 WBT458912:WBV458931 WLP458912:WLR458931 WVL458912:WVN458931 D524471:F524490 IZ524448:JB524467 SV524448:SX524467 ACR524448:ACT524467 AMN524448:AMP524467 AWJ524448:AWL524467 BGF524448:BGH524467 BQB524448:BQD524467 BZX524448:BZZ524467 CJT524448:CJV524467 CTP524448:CTR524467 DDL524448:DDN524467 DNH524448:DNJ524467 DXD524448:DXF524467 EGZ524448:EHB524467 EQV524448:EQX524467 FAR524448:FAT524467 FKN524448:FKP524467 FUJ524448:FUL524467 GEF524448:GEH524467 GOB524448:GOD524467 GXX524448:GXZ524467 HHT524448:HHV524467 HRP524448:HRR524467 IBL524448:IBN524467 ILH524448:ILJ524467 IVD524448:IVF524467 JEZ524448:JFB524467 JOV524448:JOX524467 JYR524448:JYT524467 KIN524448:KIP524467 KSJ524448:KSL524467 LCF524448:LCH524467 LMB524448:LMD524467 LVX524448:LVZ524467 MFT524448:MFV524467 MPP524448:MPR524467 MZL524448:MZN524467 NJH524448:NJJ524467 NTD524448:NTF524467 OCZ524448:ODB524467 OMV524448:OMX524467 OWR524448:OWT524467 PGN524448:PGP524467 PQJ524448:PQL524467 QAF524448:QAH524467 QKB524448:QKD524467 QTX524448:QTZ524467 RDT524448:RDV524467 RNP524448:RNR524467 RXL524448:RXN524467 SHH524448:SHJ524467 SRD524448:SRF524467 TAZ524448:TBB524467 TKV524448:TKX524467 TUR524448:TUT524467 UEN524448:UEP524467 UOJ524448:UOL524467 UYF524448:UYH524467 VIB524448:VID524467 VRX524448:VRZ524467 WBT524448:WBV524467 WLP524448:WLR524467 WVL524448:WVN524467 D590007:F590026 IZ589984:JB590003 SV589984:SX590003 ACR589984:ACT590003 AMN589984:AMP590003 AWJ589984:AWL590003 BGF589984:BGH590003 BQB589984:BQD590003 BZX589984:BZZ590003 CJT589984:CJV590003 CTP589984:CTR590003 DDL589984:DDN590003 DNH589984:DNJ590003 DXD589984:DXF590003 EGZ589984:EHB590003 EQV589984:EQX590003 FAR589984:FAT590003 FKN589984:FKP590003 FUJ589984:FUL590003 GEF589984:GEH590003 GOB589984:GOD590003 GXX589984:GXZ590003 HHT589984:HHV590003 HRP589984:HRR590003 IBL589984:IBN590003 ILH589984:ILJ590003 IVD589984:IVF590003 JEZ589984:JFB590003 JOV589984:JOX590003 JYR589984:JYT590003 KIN589984:KIP590003 KSJ589984:KSL590003 LCF589984:LCH590003 LMB589984:LMD590003 LVX589984:LVZ590003 MFT589984:MFV590003 MPP589984:MPR590003 MZL589984:MZN590003 NJH589984:NJJ590003 NTD589984:NTF590003 OCZ589984:ODB590003 OMV589984:OMX590003 OWR589984:OWT590003 PGN589984:PGP590003 PQJ589984:PQL590003 QAF589984:QAH590003 QKB589984:QKD590003 QTX589984:QTZ590003 RDT589984:RDV590003 RNP589984:RNR590003 RXL589984:RXN590003 SHH589984:SHJ590003 SRD589984:SRF590003 TAZ589984:TBB590003 TKV589984:TKX590003 TUR589984:TUT590003 UEN589984:UEP590003 UOJ589984:UOL590003 UYF589984:UYH590003 VIB589984:VID590003 VRX589984:VRZ590003 WBT589984:WBV590003 WLP589984:WLR590003 WVL589984:WVN590003 D655543:F655562 IZ655520:JB655539 SV655520:SX655539 ACR655520:ACT655539 AMN655520:AMP655539 AWJ655520:AWL655539 BGF655520:BGH655539 BQB655520:BQD655539 BZX655520:BZZ655539 CJT655520:CJV655539 CTP655520:CTR655539 DDL655520:DDN655539 DNH655520:DNJ655539 DXD655520:DXF655539 EGZ655520:EHB655539 EQV655520:EQX655539 FAR655520:FAT655539 FKN655520:FKP655539 FUJ655520:FUL655539 GEF655520:GEH655539 GOB655520:GOD655539 GXX655520:GXZ655539 HHT655520:HHV655539 HRP655520:HRR655539 IBL655520:IBN655539 ILH655520:ILJ655539 IVD655520:IVF655539 JEZ655520:JFB655539 JOV655520:JOX655539 JYR655520:JYT655539 KIN655520:KIP655539 KSJ655520:KSL655539 LCF655520:LCH655539 LMB655520:LMD655539 LVX655520:LVZ655539 MFT655520:MFV655539 MPP655520:MPR655539 MZL655520:MZN655539 NJH655520:NJJ655539 NTD655520:NTF655539 OCZ655520:ODB655539 OMV655520:OMX655539 OWR655520:OWT655539 PGN655520:PGP655539 PQJ655520:PQL655539 QAF655520:QAH655539 QKB655520:QKD655539 QTX655520:QTZ655539 RDT655520:RDV655539 RNP655520:RNR655539 RXL655520:RXN655539 SHH655520:SHJ655539 SRD655520:SRF655539 TAZ655520:TBB655539 TKV655520:TKX655539 TUR655520:TUT655539 UEN655520:UEP655539 UOJ655520:UOL655539 UYF655520:UYH655539 VIB655520:VID655539 VRX655520:VRZ655539 WBT655520:WBV655539 WLP655520:WLR655539 WVL655520:WVN655539 D721079:F721098 IZ721056:JB721075 SV721056:SX721075 ACR721056:ACT721075 AMN721056:AMP721075 AWJ721056:AWL721075 BGF721056:BGH721075 BQB721056:BQD721075 BZX721056:BZZ721075 CJT721056:CJV721075 CTP721056:CTR721075 DDL721056:DDN721075 DNH721056:DNJ721075 DXD721056:DXF721075 EGZ721056:EHB721075 EQV721056:EQX721075 FAR721056:FAT721075 FKN721056:FKP721075 FUJ721056:FUL721075 GEF721056:GEH721075 GOB721056:GOD721075 GXX721056:GXZ721075 HHT721056:HHV721075 HRP721056:HRR721075 IBL721056:IBN721075 ILH721056:ILJ721075 IVD721056:IVF721075 JEZ721056:JFB721075 JOV721056:JOX721075 JYR721056:JYT721075 KIN721056:KIP721075 KSJ721056:KSL721075 LCF721056:LCH721075 LMB721056:LMD721075 LVX721056:LVZ721075 MFT721056:MFV721075 MPP721056:MPR721075 MZL721056:MZN721075 NJH721056:NJJ721075 NTD721056:NTF721075 OCZ721056:ODB721075 OMV721056:OMX721075 OWR721056:OWT721075 PGN721056:PGP721075 PQJ721056:PQL721075 QAF721056:QAH721075 QKB721056:QKD721075 QTX721056:QTZ721075 RDT721056:RDV721075 RNP721056:RNR721075 RXL721056:RXN721075 SHH721056:SHJ721075 SRD721056:SRF721075 TAZ721056:TBB721075 TKV721056:TKX721075 TUR721056:TUT721075 UEN721056:UEP721075 UOJ721056:UOL721075 UYF721056:UYH721075 VIB721056:VID721075 VRX721056:VRZ721075 WBT721056:WBV721075 WLP721056:WLR721075 WVL721056:WVN721075 D786615:F786634 IZ786592:JB786611 SV786592:SX786611 ACR786592:ACT786611 AMN786592:AMP786611 AWJ786592:AWL786611 BGF786592:BGH786611 BQB786592:BQD786611 BZX786592:BZZ786611 CJT786592:CJV786611 CTP786592:CTR786611 DDL786592:DDN786611 DNH786592:DNJ786611 DXD786592:DXF786611 EGZ786592:EHB786611 EQV786592:EQX786611 FAR786592:FAT786611 FKN786592:FKP786611 FUJ786592:FUL786611 GEF786592:GEH786611 GOB786592:GOD786611 GXX786592:GXZ786611 HHT786592:HHV786611 HRP786592:HRR786611 IBL786592:IBN786611 ILH786592:ILJ786611 IVD786592:IVF786611 JEZ786592:JFB786611 JOV786592:JOX786611 JYR786592:JYT786611 KIN786592:KIP786611 KSJ786592:KSL786611 LCF786592:LCH786611 LMB786592:LMD786611 LVX786592:LVZ786611 MFT786592:MFV786611 MPP786592:MPR786611 MZL786592:MZN786611 NJH786592:NJJ786611 NTD786592:NTF786611 OCZ786592:ODB786611 OMV786592:OMX786611 OWR786592:OWT786611 PGN786592:PGP786611 PQJ786592:PQL786611 QAF786592:QAH786611 QKB786592:QKD786611 QTX786592:QTZ786611 RDT786592:RDV786611 RNP786592:RNR786611 RXL786592:RXN786611 SHH786592:SHJ786611 SRD786592:SRF786611 TAZ786592:TBB786611 TKV786592:TKX786611 TUR786592:TUT786611 UEN786592:UEP786611 UOJ786592:UOL786611 UYF786592:UYH786611 VIB786592:VID786611 VRX786592:VRZ786611 WBT786592:WBV786611 WLP786592:WLR786611 WVL786592:WVN786611 D852151:F852170 IZ852128:JB852147 SV852128:SX852147 ACR852128:ACT852147 AMN852128:AMP852147 AWJ852128:AWL852147 BGF852128:BGH852147 BQB852128:BQD852147 BZX852128:BZZ852147 CJT852128:CJV852147 CTP852128:CTR852147 DDL852128:DDN852147 DNH852128:DNJ852147 DXD852128:DXF852147 EGZ852128:EHB852147 EQV852128:EQX852147 FAR852128:FAT852147 FKN852128:FKP852147 FUJ852128:FUL852147 GEF852128:GEH852147 GOB852128:GOD852147 GXX852128:GXZ852147 HHT852128:HHV852147 HRP852128:HRR852147 IBL852128:IBN852147 ILH852128:ILJ852147 IVD852128:IVF852147 JEZ852128:JFB852147 JOV852128:JOX852147 JYR852128:JYT852147 KIN852128:KIP852147 KSJ852128:KSL852147 LCF852128:LCH852147 LMB852128:LMD852147 LVX852128:LVZ852147 MFT852128:MFV852147 MPP852128:MPR852147 MZL852128:MZN852147 NJH852128:NJJ852147 NTD852128:NTF852147 OCZ852128:ODB852147 OMV852128:OMX852147 OWR852128:OWT852147 PGN852128:PGP852147 PQJ852128:PQL852147 QAF852128:QAH852147 QKB852128:QKD852147 QTX852128:QTZ852147 RDT852128:RDV852147 RNP852128:RNR852147 RXL852128:RXN852147 SHH852128:SHJ852147 SRD852128:SRF852147 TAZ852128:TBB852147 TKV852128:TKX852147 TUR852128:TUT852147 UEN852128:UEP852147 UOJ852128:UOL852147 UYF852128:UYH852147 VIB852128:VID852147 VRX852128:VRZ852147 WBT852128:WBV852147 WLP852128:WLR852147 WVL852128:WVN852147 D917687:F917706 IZ917664:JB917683 SV917664:SX917683 ACR917664:ACT917683 AMN917664:AMP917683 AWJ917664:AWL917683 BGF917664:BGH917683 BQB917664:BQD917683 BZX917664:BZZ917683 CJT917664:CJV917683 CTP917664:CTR917683 DDL917664:DDN917683 DNH917664:DNJ917683 DXD917664:DXF917683 EGZ917664:EHB917683 EQV917664:EQX917683 FAR917664:FAT917683 FKN917664:FKP917683 FUJ917664:FUL917683 GEF917664:GEH917683 GOB917664:GOD917683 GXX917664:GXZ917683 HHT917664:HHV917683 HRP917664:HRR917683 IBL917664:IBN917683 ILH917664:ILJ917683 IVD917664:IVF917683 JEZ917664:JFB917683 JOV917664:JOX917683 JYR917664:JYT917683 KIN917664:KIP917683 KSJ917664:KSL917683 LCF917664:LCH917683 LMB917664:LMD917683 LVX917664:LVZ917683 MFT917664:MFV917683 MPP917664:MPR917683 MZL917664:MZN917683 NJH917664:NJJ917683 NTD917664:NTF917683 OCZ917664:ODB917683 OMV917664:OMX917683 OWR917664:OWT917683 PGN917664:PGP917683 PQJ917664:PQL917683 QAF917664:QAH917683 QKB917664:QKD917683 QTX917664:QTZ917683 RDT917664:RDV917683 RNP917664:RNR917683 RXL917664:RXN917683 SHH917664:SHJ917683 SRD917664:SRF917683 TAZ917664:TBB917683 TKV917664:TKX917683 TUR917664:TUT917683 UEN917664:UEP917683 UOJ917664:UOL917683 UYF917664:UYH917683 VIB917664:VID917683 VRX917664:VRZ917683 WBT917664:WBV917683 WLP917664:WLR917683 WVL917664:WVN917683 D983223:F983242 IZ983200:JB983219 SV983200:SX983219 ACR983200:ACT983219 AMN983200:AMP983219 AWJ983200:AWL983219 BGF983200:BGH983219 BQB983200:BQD983219 BZX983200:BZZ983219 CJT983200:CJV983219 CTP983200:CTR983219 DDL983200:DDN983219 DNH983200:DNJ983219 DXD983200:DXF983219 EGZ983200:EHB983219 EQV983200:EQX983219 FAR983200:FAT983219 FKN983200:FKP983219 FUJ983200:FUL983219 GEF983200:GEH983219 GOB983200:GOD983219 GXX983200:GXZ983219 HHT983200:HHV983219 HRP983200:HRR983219 IBL983200:IBN983219 ILH983200:ILJ983219 IVD983200:IVF983219 JEZ983200:JFB983219 JOV983200:JOX983219 JYR983200:JYT983219 KIN983200:KIP983219 KSJ983200:KSL983219 LCF983200:LCH983219 LMB983200:LMD983219 LVX983200:LVZ983219 MFT983200:MFV983219 MPP983200:MPR983219 MZL983200:MZN983219 NJH983200:NJJ983219 NTD983200:NTF983219 OCZ983200:ODB983219 OMV983200:OMX983219 OWR983200:OWT983219 PGN983200:PGP983219 PQJ983200:PQL983219 QAF983200:QAH983219 QKB983200:QKD983219 QTX983200:QTZ983219 RDT983200:RDV983219 RNP983200:RNR983219 RXL983200:RXN983219 SHH983200:SHJ983219 SRD983200:SRF983219 TAZ983200:TBB983219 TKV983200:TKX983219 TUR983200:TUT983219 UEN983200:UEP983219 UOJ983200:UOL983219 UYF983200:UYH983219 VIB983200:VID983219 VRX983200:VRZ983219 WBT983200:WBV983219 WLP983200:WLR983219 WVL983200:WVN983219 P154:R177 JL154:JN177 TH154:TJ177 ADD154:ADF177 AMZ154:ANB177 AWV154:AWX177 BGR154:BGT177 BQN154:BQP177 CAJ154:CAL177 CKF154:CKH177 CUB154:CUD177 DDX154:DDZ177 DNT154:DNV177 DXP154:DXR177 EHL154:EHN177 ERH154:ERJ177 FBD154:FBF177 FKZ154:FLB177 FUV154:FUX177 GER154:GET177 GON154:GOP177 GYJ154:GYL177 HIF154:HIH177 HSB154:HSD177 IBX154:IBZ177 ILT154:ILV177 IVP154:IVR177 JFL154:JFN177 JPH154:JPJ177 JZD154:JZF177 KIZ154:KJB177 KSV154:KSX177 LCR154:LCT177 LMN154:LMP177 LWJ154:LWL177 MGF154:MGH177 MQB154:MQD177 MZX154:MZZ177 NJT154:NJV177 NTP154:NTR177 ODL154:ODN177 ONH154:ONJ177 OXD154:OXF177 PGZ154:PHB177 PQV154:PQX177 QAR154:QAT177 QKN154:QKP177 QUJ154:QUL177 REF154:REH177 ROB154:ROD177 RXX154:RXZ177 SHT154:SHV177 SRP154:SRR177 TBL154:TBN177 TLH154:TLJ177 TVD154:TVF177 UEZ154:UFB177 UOV154:UOX177 UYR154:UYT177 VIN154:VIP177 VSJ154:VSL177 WCF154:WCH177 WMB154:WMD177 WVX154:WVZ177 P65715:R65738 JL65692:JN65715 TH65692:TJ65715 ADD65692:ADF65715 AMZ65692:ANB65715 AWV65692:AWX65715 BGR65692:BGT65715 BQN65692:BQP65715 CAJ65692:CAL65715 CKF65692:CKH65715 CUB65692:CUD65715 DDX65692:DDZ65715 DNT65692:DNV65715 DXP65692:DXR65715 EHL65692:EHN65715 ERH65692:ERJ65715 FBD65692:FBF65715 FKZ65692:FLB65715 FUV65692:FUX65715 GER65692:GET65715 GON65692:GOP65715 GYJ65692:GYL65715 HIF65692:HIH65715 HSB65692:HSD65715 IBX65692:IBZ65715 ILT65692:ILV65715 IVP65692:IVR65715 JFL65692:JFN65715 JPH65692:JPJ65715 JZD65692:JZF65715 KIZ65692:KJB65715 KSV65692:KSX65715 LCR65692:LCT65715 LMN65692:LMP65715 LWJ65692:LWL65715 MGF65692:MGH65715 MQB65692:MQD65715 MZX65692:MZZ65715 NJT65692:NJV65715 NTP65692:NTR65715 ODL65692:ODN65715 ONH65692:ONJ65715 OXD65692:OXF65715 PGZ65692:PHB65715 PQV65692:PQX65715 QAR65692:QAT65715 QKN65692:QKP65715 QUJ65692:QUL65715 REF65692:REH65715 ROB65692:ROD65715 RXX65692:RXZ65715 SHT65692:SHV65715 SRP65692:SRR65715 TBL65692:TBN65715 TLH65692:TLJ65715 TVD65692:TVF65715 UEZ65692:UFB65715 UOV65692:UOX65715 UYR65692:UYT65715 VIN65692:VIP65715 VSJ65692:VSL65715 WCF65692:WCH65715 WMB65692:WMD65715 WVX65692:WVZ65715 P131251:R131274 JL131228:JN131251 TH131228:TJ131251 ADD131228:ADF131251 AMZ131228:ANB131251 AWV131228:AWX131251 BGR131228:BGT131251 BQN131228:BQP131251 CAJ131228:CAL131251 CKF131228:CKH131251 CUB131228:CUD131251 DDX131228:DDZ131251 DNT131228:DNV131251 DXP131228:DXR131251 EHL131228:EHN131251 ERH131228:ERJ131251 FBD131228:FBF131251 FKZ131228:FLB131251 FUV131228:FUX131251 GER131228:GET131251 GON131228:GOP131251 GYJ131228:GYL131251 HIF131228:HIH131251 HSB131228:HSD131251 IBX131228:IBZ131251 ILT131228:ILV131251 IVP131228:IVR131251 JFL131228:JFN131251 JPH131228:JPJ131251 JZD131228:JZF131251 KIZ131228:KJB131251 KSV131228:KSX131251 LCR131228:LCT131251 LMN131228:LMP131251 LWJ131228:LWL131251 MGF131228:MGH131251 MQB131228:MQD131251 MZX131228:MZZ131251 NJT131228:NJV131251 NTP131228:NTR131251 ODL131228:ODN131251 ONH131228:ONJ131251 OXD131228:OXF131251 PGZ131228:PHB131251 PQV131228:PQX131251 QAR131228:QAT131251 QKN131228:QKP131251 QUJ131228:QUL131251 REF131228:REH131251 ROB131228:ROD131251 RXX131228:RXZ131251 SHT131228:SHV131251 SRP131228:SRR131251 TBL131228:TBN131251 TLH131228:TLJ131251 TVD131228:TVF131251 UEZ131228:UFB131251 UOV131228:UOX131251 UYR131228:UYT131251 VIN131228:VIP131251 VSJ131228:VSL131251 WCF131228:WCH131251 WMB131228:WMD131251 WVX131228:WVZ131251 P196787:R196810 JL196764:JN196787 TH196764:TJ196787 ADD196764:ADF196787 AMZ196764:ANB196787 AWV196764:AWX196787 BGR196764:BGT196787 BQN196764:BQP196787 CAJ196764:CAL196787 CKF196764:CKH196787 CUB196764:CUD196787 DDX196764:DDZ196787 DNT196764:DNV196787 DXP196764:DXR196787 EHL196764:EHN196787 ERH196764:ERJ196787 FBD196764:FBF196787 FKZ196764:FLB196787 FUV196764:FUX196787 GER196764:GET196787 GON196764:GOP196787 GYJ196764:GYL196787 HIF196764:HIH196787 HSB196764:HSD196787 IBX196764:IBZ196787 ILT196764:ILV196787 IVP196764:IVR196787 JFL196764:JFN196787 JPH196764:JPJ196787 JZD196764:JZF196787 KIZ196764:KJB196787 KSV196764:KSX196787 LCR196764:LCT196787 LMN196764:LMP196787 LWJ196764:LWL196787 MGF196764:MGH196787 MQB196764:MQD196787 MZX196764:MZZ196787 NJT196764:NJV196787 NTP196764:NTR196787 ODL196764:ODN196787 ONH196764:ONJ196787 OXD196764:OXF196787 PGZ196764:PHB196787 PQV196764:PQX196787 QAR196764:QAT196787 QKN196764:QKP196787 QUJ196764:QUL196787 REF196764:REH196787 ROB196764:ROD196787 RXX196764:RXZ196787 SHT196764:SHV196787 SRP196764:SRR196787 TBL196764:TBN196787 TLH196764:TLJ196787 TVD196764:TVF196787 UEZ196764:UFB196787 UOV196764:UOX196787 UYR196764:UYT196787 VIN196764:VIP196787 VSJ196764:VSL196787 WCF196764:WCH196787 WMB196764:WMD196787 WVX196764:WVZ196787 P262323:R262346 JL262300:JN262323 TH262300:TJ262323 ADD262300:ADF262323 AMZ262300:ANB262323 AWV262300:AWX262323 BGR262300:BGT262323 BQN262300:BQP262323 CAJ262300:CAL262323 CKF262300:CKH262323 CUB262300:CUD262323 DDX262300:DDZ262323 DNT262300:DNV262323 DXP262300:DXR262323 EHL262300:EHN262323 ERH262300:ERJ262323 FBD262300:FBF262323 FKZ262300:FLB262323 FUV262300:FUX262323 GER262300:GET262323 GON262300:GOP262323 GYJ262300:GYL262323 HIF262300:HIH262323 HSB262300:HSD262323 IBX262300:IBZ262323 ILT262300:ILV262323 IVP262300:IVR262323 JFL262300:JFN262323 JPH262300:JPJ262323 JZD262300:JZF262323 KIZ262300:KJB262323 KSV262300:KSX262323 LCR262300:LCT262323 LMN262300:LMP262323 LWJ262300:LWL262323 MGF262300:MGH262323 MQB262300:MQD262323 MZX262300:MZZ262323 NJT262300:NJV262323 NTP262300:NTR262323 ODL262300:ODN262323 ONH262300:ONJ262323 OXD262300:OXF262323 PGZ262300:PHB262323 PQV262300:PQX262323 QAR262300:QAT262323 QKN262300:QKP262323 QUJ262300:QUL262323 REF262300:REH262323 ROB262300:ROD262323 RXX262300:RXZ262323 SHT262300:SHV262323 SRP262300:SRR262323 TBL262300:TBN262323 TLH262300:TLJ262323 TVD262300:TVF262323 UEZ262300:UFB262323 UOV262300:UOX262323 UYR262300:UYT262323 VIN262300:VIP262323 VSJ262300:VSL262323 WCF262300:WCH262323 WMB262300:WMD262323 WVX262300:WVZ262323 P327859:R327882 JL327836:JN327859 TH327836:TJ327859 ADD327836:ADF327859 AMZ327836:ANB327859 AWV327836:AWX327859 BGR327836:BGT327859 BQN327836:BQP327859 CAJ327836:CAL327859 CKF327836:CKH327859 CUB327836:CUD327859 DDX327836:DDZ327859 DNT327836:DNV327859 DXP327836:DXR327859 EHL327836:EHN327859 ERH327836:ERJ327859 FBD327836:FBF327859 FKZ327836:FLB327859 FUV327836:FUX327859 GER327836:GET327859 GON327836:GOP327859 GYJ327836:GYL327859 HIF327836:HIH327859 HSB327836:HSD327859 IBX327836:IBZ327859 ILT327836:ILV327859 IVP327836:IVR327859 JFL327836:JFN327859 JPH327836:JPJ327859 JZD327836:JZF327859 KIZ327836:KJB327859 KSV327836:KSX327859 LCR327836:LCT327859 LMN327836:LMP327859 LWJ327836:LWL327859 MGF327836:MGH327859 MQB327836:MQD327859 MZX327836:MZZ327859 NJT327836:NJV327859 NTP327836:NTR327859 ODL327836:ODN327859 ONH327836:ONJ327859 OXD327836:OXF327859 PGZ327836:PHB327859 PQV327836:PQX327859 QAR327836:QAT327859 QKN327836:QKP327859 QUJ327836:QUL327859 REF327836:REH327859 ROB327836:ROD327859 RXX327836:RXZ327859 SHT327836:SHV327859 SRP327836:SRR327859 TBL327836:TBN327859 TLH327836:TLJ327859 TVD327836:TVF327859 UEZ327836:UFB327859 UOV327836:UOX327859 UYR327836:UYT327859 VIN327836:VIP327859 VSJ327836:VSL327859 WCF327836:WCH327859 WMB327836:WMD327859 WVX327836:WVZ327859 P393395:R393418 JL393372:JN393395 TH393372:TJ393395 ADD393372:ADF393395 AMZ393372:ANB393395 AWV393372:AWX393395 BGR393372:BGT393395 BQN393372:BQP393395 CAJ393372:CAL393395 CKF393372:CKH393395 CUB393372:CUD393395 DDX393372:DDZ393395 DNT393372:DNV393395 DXP393372:DXR393395 EHL393372:EHN393395 ERH393372:ERJ393395 FBD393372:FBF393395 FKZ393372:FLB393395 FUV393372:FUX393395 GER393372:GET393395 GON393372:GOP393395 GYJ393372:GYL393395 HIF393372:HIH393395 HSB393372:HSD393395 IBX393372:IBZ393395 ILT393372:ILV393395 IVP393372:IVR393395 JFL393372:JFN393395 JPH393372:JPJ393395 JZD393372:JZF393395 KIZ393372:KJB393395 KSV393372:KSX393395 LCR393372:LCT393395 LMN393372:LMP393395 LWJ393372:LWL393395 MGF393372:MGH393395 MQB393372:MQD393395 MZX393372:MZZ393395 NJT393372:NJV393395 NTP393372:NTR393395 ODL393372:ODN393395 ONH393372:ONJ393395 OXD393372:OXF393395 PGZ393372:PHB393395 PQV393372:PQX393395 QAR393372:QAT393395 QKN393372:QKP393395 QUJ393372:QUL393395 REF393372:REH393395 ROB393372:ROD393395 RXX393372:RXZ393395 SHT393372:SHV393395 SRP393372:SRR393395 TBL393372:TBN393395 TLH393372:TLJ393395 TVD393372:TVF393395 UEZ393372:UFB393395 UOV393372:UOX393395 UYR393372:UYT393395 VIN393372:VIP393395 VSJ393372:VSL393395 WCF393372:WCH393395 WMB393372:WMD393395 WVX393372:WVZ393395 P458931:R458954 JL458908:JN458931 TH458908:TJ458931 ADD458908:ADF458931 AMZ458908:ANB458931 AWV458908:AWX458931 BGR458908:BGT458931 BQN458908:BQP458931 CAJ458908:CAL458931 CKF458908:CKH458931 CUB458908:CUD458931 DDX458908:DDZ458931 DNT458908:DNV458931 DXP458908:DXR458931 EHL458908:EHN458931 ERH458908:ERJ458931 FBD458908:FBF458931 FKZ458908:FLB458931 FUV458908:FUX458931 GER458908:GET458931 GON458908:GOP458931 GYJ458908:GYL458931 HIF458908:HIH458931 HSB458908:HSD458931 IBX458908:IBZ458931 ILT458908:ILV458931 IVP458908:IVR458931 JFL458908:JFN458931 JPH458908:JPJ458931 JZD458908:JZF458931 KIZ458908:KJB458931 KSV458908:KSX458931 LCR458908:LCT458931 LMN458908:LMP458931 LWJ458908:LWL458931 MGF458908:MGH458931 MQB458908:MQD458931 MZX458908:MZZ458931 NJT458908:NJV458931 NTP458908:NTR458931 ODL458908:ODN458931 ONH458908:ONJ458931 OXD458908:OXF458931 PGZ458908:PHB458931 PQV458908:PQX458931 QAR458908:QAT458931 QKN458908:QKP458931 QUJ458908:QUL458931 REF458908:REH458931 ROB458908:ROD458931 RXX458908:RXZ458931 SHT458908:SHV458931 SRP458908:SRR458931 TBL458908:TBN458931 TLH458908:TLJ458931 TVD458908:TVF458931 UEZ458908:UFB458931 UOV458908:UOX458931 UYR458908:UYT458931 VIN458908:VIP458931 VSJ458908:VSL458931 WCF458908:WCH458931 WMB458908:WMD458931 WVX458908:WVZ458931 P524467:R524490 JL524444:JN524467 TH524444:TJ524467 ADD524444:ADF524467 AMZ524444:ANB524467 AWV524444:AWX524467 BGR524444:BGT524467 BQN524444:BQP524467 CAJ524444:CAL524467 CKF524444:CKH524467 CUB524444:CUD524467 DDX524444:DDZ524467 DNT524444:DNV524467 DXP524444:DXR524467 EHL524444:EHN524467 ERH524444:ERJ524467 FBD524444:FBF524467 FKZ524444:FLB524467 FUV524444:FUX524467 GER524444:GET524467 GON524444:GOP524467 GYJ524444:GYL524467 HIF524444:HIH524467 HSB524444:HSD524467 IBX524444:IBZ524467 ILT524444:ILV524467 IVP524444:IVR524467 JFL524444:JFN524467 JPH524444:JPJ524467 JZD524444:JZF524467 KIZ524444:KJB524467 KSV524444:KSX524467 LCR524444:LCT524467 LMN524444:LMP524467 LWJ524444:LWL524467 MGF524444:MGH524467 MQB524444:MQD524467 MZX524444:MZZ524467 NJT524444:NJV524467 NTP524444:NTR524467 ODL524444:ODN524467 ONH524444:ONJ524467 OXD524444:OXF524467 PGZ524444:PHB524467 PQV524444:PQX524467 QAR524444:QAT524467 QKN524444:QKP524467 QUJ524444:QUL524467 REF524444:REH524467 ROB524444:ROD524467 RXX524444:RXZ524467 SHT524444:SHV524467 SRP524444:SRR524467 TBL524444:TBN524467 TLH524444:TLJ524467 TVD524444:TVF524467 UEZ524444:UFB524467 UOV524444:UOX524467 UYR524444:UYT524467 VIN524444:VIP524467 VSJ524444:VSL524467 WCF524444:WCH524467 WMB524444:WMD524467 WVX524444:WVZ524467 P590003:R590026 JL589980:JN590003 TH589980:TJ590003 ADD589980:ADF590003 AMZ589980:ANB590003 AWV589980:AWX590003 BGR589980:BGT590003 BQN589980:BQP590003 CAJ589980:CAL590003 CKF589980:CKH590003 CUB589980:CUD590003 DDX589980:DDZ590003 DNT589980:DNV590003 DXP589980:DXR590003 EHL589980:EHN590003 ERH589980:ERJ590003 FBD589980:FBF590003 FKZ589980:FLB590003 FUV589980:FUX590003 GER589980:GET590003 GON589980:GOP590003 GYJ589980:GYL590003 HIF589980:HIH590003 HSB589980:HSD590003 IBX589980:IBZ590003 ILT589980:ILV590003 IVP589980:IVR590003 JFL589980:JFN590003 JPH589980:JPJ590003 JZD589980:JZF590003 KIZ589980:KJB590003 KSV589980:KSX590003 LCR589980:LCT590003 LMN589980:LMP590003 LWJ589980:LWL590003 MGF589980:MGH590003 MQB589980:MQD590003 MZX589980:MZZ590003 NJT589980:NJV590003 NTP589980:NTR590003 ODL589980:ODN590003 ONH589980:ONJ590003 OXD589980:OXF590003 PGZ589980:PHB590003 PQV589980:PQX590003 QAR589980:QAT590003 QKN589980:QKP590003 QUJ589980:QUL590003 REF589980:REH590003 ROB589980:ROD590003 RXX589980:RXZ590003 SHT589980:SHV590003 SRP589980:SRR590003 TBL589980:TBN590003 TLH589980:TLJ590003 TVD589980:TVF590003 UEZ589980:UFB590003 UOV589980:UOX590003 UYR589980:UYT590003 VIN589980:VIP590003 VSJ589980:VSL590003 WCF589980:WCH590003 WMB589980:WMD590003 WVX589980:WVZ590003 P655539:R655562 JL655516:JN655539 TH655516:TJ655539 ADD655516:ADF655539 AMZ655516:ANB655539 AWV655516:AWX655539 BGR655516:BGT655539 BQN655516:BQP655539 CAJ655516:CAL655539 CKF655516:CKH655539 CUB655516:CUD655539 DDX655516:DDZ655539 DNT655516:DNV655539 DXP655516:DXR655539 EHL655516:EHN655539 ERH655516:ERJ655539 FBD655516:FBF655539 FKZ655516:FLB655539 FUV655516:FUX655539 GER655516:GET655539 GON655516:GOP655539 GYJ655516:GYL655539 HIF655516:HIH655539 HSB655516:HSD655539 IBX655516:IBZ655539 ILT655516:ILV655539 IVP655516:IVR655539 JFL655516:JFN655539 JPH655516:JPJ655539 JZD655516:JZF655539 KIZ655516:KJB655539 KSV655516:KSX655539 LCR655516:LCT655539 LMN655516:LMP655539 LWJ655516:LWL655539 MGF655516:MGH655539 MQB655516:MQD655539 MZX655516:MZZ655539 NJT655516:NJV655539 NTP655516:NTR655539 ODL655516:ODN655539 ONH655516:ONJ655539 OXD655516:OXF655539 PGZ655516:PHB655539 PQV655516:PQX655539 QAR655516:QAT655539 QKN655516:QKP655539 QUJ655516:QUL655539 REF655516:REH655539 ROB655516:ROD655539 RXX655516:RXZ655539 SHT655516:SHV655539 SRP655516:SRR655539 TBL655516:TBN655539 TLH655516:TLJ655539 TVD655516:TVF655539 UEZ655516:UFB655539 UOV655516:UOX655539 UYR655516:UYT655539 VIN655516:VIP655539 VSJ655516:VSL655539 WCF655516:WCH655539 WMB655516:WMD655539 WVX655516:WVZ655539 P721075:R721098 JL721052:JN721075 TH721052:TJ721075 ADD721052:ADF721075 AMZ721052:ANB721075 AWV721052:AWX721075 BGR721052:BGT721075 BQN721052:BQP721075 CAJ721052:CAL721075 CKF721052:CKH721075 CUB721052:CUD721075 DDX721052:DDZ721075 DNT721052:DNV721075 DXP721052:DXR721075 EHL721052:EHN721075 ERH721052:ERJ721075 FBD721052:FBF721075 FKZ721052:FLB721075 FUV721052:FUX721075 GER721052:GET721075 GON721052:GOP721075 GYJ721052:GYL721075 HIF721052:HIH721075 HSB721052:HSD721075 IBX721052:IBZ721075 ILT721052:ILV721075 IVP721052:IVR721075 JFL721052:JFN721075 JPH721052:JPJ721075 JZD721052:JZF721075 KIZ721052:KJB721075 KSV721052:KSX721075 LCR721052:LCT721075 LMN721052:LMP721075 LWJ721052:LWL721075 MGF721052:MGH721075 MQB721052:MQD721075 MZX721052:MZZ721075 NJT721052:NJV721075 NTP721052:NTR721075 ODL721052:ODN721075 ONH721052:ONJ721075 OXD721052:OXF721075 PGZ721052:PHB721075 PQV721052:PQX721075 QAR721052:QAT721075 QKN721052:QKP721075 QUJ721052:QUL721075 REF721052:REH721075 ROB721052:ROD721075 RXX721052:RXZ721075 SHT721052:SHV721075 SRP721052:SRR721075 TBL721052:TBN721075 TLH721052:TLJ721075 TVD721052:TVF721075 UEZ721052:UFB721075 UOV721052:UOX721075 UYR721052:UYT721075 VIN721052:VIP721075 VSJ721052:VSL721075 WCF721052:WCH721075 WMB721052:WMD721075 WVX721052:WVZ721075 P786611:R786634 JL786588:JN786611 TH786588:TJ786611 ADD786588:ADF786611 AMZ786588:ANB786611 AWV786588:AWX786611 BGR786588:BGT786611 BQN786588:BQP786611 CAJ786588:CAL786611 CKF786588:CKH786611 CUB786588:CUD786611 DDX786588:DDZ786611 DNT786588:DNV786611 DXP786588:DXR786611 EHL786588:EHN786611 ERH786588:ERJ786611 FBD786588:FBF786611 FKZ786588:FLB786611 FUV786588:FUX786611 GER786588:GET786611 GON786588:GOP786611 GYJ786588:GYL786611 HIF786588:HIH786611 HSB786588:HSD786611 IBX786588:IBZ786611 ILT786588:ILV786611 IVP786588:IVR786611 JFL786588:JFN786611 JPH786588:JPJ786611 JZD786588:JZF786611 KIZ786588:KJB786611 KSV786588:KSX786611 LCR786588:LCT786611 LMN786588:LMP786611 LWJ786588:LWL786611 MGF786588:MGH786611 MQB786588:MQD786611 MZX786588:MZZ786611 NJT786588:NJV786611 NTP786588:NTR786611 ODL786588:ODN786611 ONH786588:ONJ786611 OXD786588:OXF786611 PGZ786588:PHB786611 PQV786588:PQX786611 QAR786588:QAT786611 QKN786588:QKP786611 QUJ786588:QUL786611 REF786588:REH786611 ROB786588:ROD786611 RXX786588:RXZ786611 SHT786588:SHV786611 SRP786588:SRR786611 TBL786588:TBN786611 TLH786588:TLJ786611 TVD786588:TVF786611 UEZ786588:UFB786611 UOV786588:UOX786611 UYR786588:UYT786611 VIN786588:VIP786611 VSJ786588:VSL786611 WCF786588:WCH786611 WMB786588:WMD786611 WVX786588:WVZ786611 P852147:R852170 JL852124:JN852147 TH852124:TJ852147 ADD852124:ADF852147 AMZ852124:ANB852147 AWV852124:AWX852147 BGR852124:BGT852147 BQN852124:BQP852147 CAJ852124:CAL852147 CKF852124:CKH852147 CUB852124:CUD852147 DDX852124:DDZ852147 DNT852124:DNV852147 DXP852124:DXR852147 EHL852124:EHN852147 ERH852124:ERJ852147 FBD852124:FBF852147 FKZ852124:FLB852147 FUV852124:FUX852147 GER852124:GET852147 GON852124:GOP852147 GYJ852124:GYL852147 HIF852124:HIH852147 HSB852124:HSD852147 IBX852124:IBZ852147 ILT852124:ILV852147 IVP852124:IVR852147 JFL852124:JFN852147 JPH852124:JPJ852147 JZD852124:JZF852147 KIZ852124:KJB852147 KSV852124:KSX852147 LCR852124:LCT852147 LMN852124:LMP852147 LWJ852124:LWL852147 MGF852124:MGH852147 MQB852124:MQD852147 MZX852124:MZZ852147 NJT852124:NJV852147 NTP852124:NTR852147 ODL852124:ODN852147 ONH852124:ONJ852147 OXD852124:OXF852147 PGZ852124:PHB852147 PQV852124:PQX852147 QAR852124:QAT852147 QKN852124:QKP852147 QUJ852124:QUL852147 REF852124:REH852147 ROB852124:ROD852147 RXX852124:RXZ852147 SHT852124:SHV852147 SRP852124:SRR852147 TBL852124:TBN852147 TLH852124:TLJ852147 TVD852124:TVF852147 UEZ852124:UFB852147 UOV852124:UOX852147 UYR852124:UYT852147 VIN852124:VIP852147 VSJ852124:VSL852147 WCF852124:WCH852147 WMB852124:WMD852147 WVX852124:WVZ852147 P917683:R917706 JL917660:JN917683 TH917660:TJ917683 ADD917660:ADF917683 AMZ917660:ANB917683 AWV917660:AWX917683 BGR917660:BGT917683 BQN917660:BQP917683 CAJ917660:CAL917683 CKF917660:CKH917683 CUB917660:CUD917683 DDX917660:DDZ917683 DNT917660:DNV917683 DXP917660:DXR917683 EHL917660:EHN917683 ERH917660:ERJ917683 FBD917660:FBF917683 FKZ917660:FLB917683 FUV917660:FUX917683 GER917660:GET917683 GON917660:GOP917683 GYJ917660:GYL917683 HIF917660:HIH917683 HSB917660:HSD917683 IBX917660:IBZ917683 ILT917660:ILV917683 IVP917660:IVR917683 JFL917660:JFN917683 JPH917660:JPJ917683 JZD917660:JZF917683 KIZ917660:KJB917683 KSV917660:KSX917683 LCR917660:LCT917683 LMN917660:LMP917683 LWJ917660:LWL917683 MGF917660:MGH917683 MQB917660:MQD917683 MZX917660:MZZ917683 NJT917660:NJV917683 NTP917660:NTR917683 ODL917660:ODN917683 ONH917660:ONJ917683 OXD917660:OXF917683 PGZ917660:PHB917683 PQV917660:PQX917683 QAR917660:QAT917683 QKN917660:QKP917683 QUJ917660:QUL917683 REF917660:REH917683 ROB917660:ROD917683 RXX917660:RXZ917683 SHT917660:SHV917683 SRP917660:SRR917683 TBL917660:TBN917683 TLH917660:TLJ917683 TVD917660:TVF917683 UEZ917660:UFB917683 UOV917660:UOX917683 UYR917660:UYT917683 VIN917660:VIP917683 VSJ917660:VSL917683 WCF917660:WCH917683 WMB917660:WMD917683 WVX917660:WVZ917683 P983219:R983242 JL983196:JN983219 TH983196:TJ983219 ADD983196:ADF983219 AMZ983196:ANB983219 AWV983196:AWX983219 BGR983196:BGT983219 BQN983196:BQP983219 CAJ983196:CAL983219 CKF983196:CKH983219 CUB983196:CUD983219 DDX983196:DDZ983219 DNT983196:DNV983219 DXP983196:DXR983219 EHL983196:EHN983219 ERH983196:ERJ983219 FBD983196:FBF983219 FKZ983196:FLB983219 FUV983196:FUX983219 GER983196:GET983219 GON983196:GOP983219 GYJ983196:GYL983219 HIF983196:HIH983219 HSB983196:HSD983219 IBX983196:IBZ983219 ILT983196:ILV983219 IVP983196:IVR983219 JFL983196:JFN983219 JPH983196:JPJ983219 JZD983196:JZF983219 KIZ983196:KJB983219 KSV983196:KSX983219 LCR983196:LCT983219 LMN983196:LMP983219 LWJ983196:LWL983219 MGF983196:MGH983219 MQB983196:MQD983219 MZX983196:MZZ983219 NJT983196:NJV983219 NTP983196:NTR983219 ODL983196:ODN983219 ONH983196:ONJ983219 OXD983196:OXF983219 PGZ983196:PHB983219 PQV983196:PQX983219 QAR983196:QAT983219 QKN983196:QKP983219 QUJ983196:QUL983219 REF983196:REH983219 ROB983196:ROD983219 RXX983196:RXZ983219 SHT983196:SHV983219 SRP983196:SRR983219 TBL983196:TBN983219 TLH983196:TLJ983219 TVD983196:TVF983219 UEZ983196:UFB983219 UOV983196:UOX983219 UYR983196:UYT983219 VIN983196:VIP983219 VSJ983196:VSL983219 WCF983196:WCH983219 WMB983196:WMD983219 WVX983196:WVZ983219</xm:sqref>
        </x14:dataValidation>
        <x14:dataValidation imeMode="halfAlpha" allowBlank="1" showInputMessage="1" showErrorMessage="1">
          <xm:sqref>WLU983155:WLU983159 I65601:O65633 JE65578:JK65610 TA65578:TG65610 ACW65578:ADC65610 AMS65578:AMY65610 AWO65578:AWU65610 BGK65578:BGQ65610 BQG65578:BQM65610 CAC65578:CAI65610 CJY65578:CKE65610 CTU65578:CUA65610 DDQ65578:DDW65610 DNM65578:DNS65610 DXI65578:DXO65610 EHE65578:EHK65610 ERA65578:ERG65610 FAW65578:FBC65610 FKS65578:FKY65610 FUO65578:FUU65610 GEK65578:GEQ65610 GOG65578:GOM65610 GYC65578:GYI65610 HHY65578:HIE65610 HRU65578:HSA65610 IBQ65578:IBW65610 ILM65578:ILS65610 IVI65578:IVO65610 JFE65578:JFK65610 JPA65578:JPG65610 JYW65578:JZC65610 KIS65578:KIY65610 KSO65578:KSU65610 LCK65578:LCQ65610 LMG65578:LMM65610 LWC65578:LWI65610 MFY65578:MGE65610 MPU65578:MQA65610 MZQ65578:MZW65610 NJM65578:NJS65610 NTI65578:NTO65610 ODE65578:ODK65610 ONA65578:ONG65610 OWW65578:OXC65610 PGS65578:PGY65610 PQO65578:PQU65610 QAK65578:QAQ65610 QKG65578:QKM65610 QUC65578:QUI65610 RDY65578:REE65610 RNU65578:ROA65610 RXQ65578:RXW65610 SHM65578:SHS65610 SRI65578:SRO65610 TBE65578:TBK65610 TLA65578:TLG65610 TUW65578:TVC65610 UES65578:UEY65610 UOO65578:UOU65610 UYK65578:UYQ65610 VIG65578:VIM65610 VSC65578:VSI65610 WBY65578:WCE65610 WLU65578:WMA65610 WVQ65578:WVW65610 I131137:O131169 JE131114:JK131146 TA131114:TG131146 ACW131114:ADC131146 AMS131114:AMY131146 AWO131114:AWU131146 BGK131114:BGQ131146 BQG131114:BQM131146 CAC131114:CAI131146 CJY131114:CKE131146 CTU131114:CUA131146 DDQ131114:DDW131146 DNM131114:DNS131146 DXI131114:DXO131146 EHE131114:EHK131146 ERA131114:ERG131146 FAW131114:FBC131146 FKS131114:FKY131146 FUO131114:FUU131146 GEK131114:GEQ131146 GOG131114:GOM131146 GYC131114:GYI131146 HHY131114:HIE131146 HRU131114:HSA131146 IBQ131114:IBW131146 ILM131114:ILS131146 IVI131114:IVO131146 JFE131114:JFK131146 JPA131114:JPG131146 JYW131114:JZC131146 KIS131114:KIY131146 KSO131114:KSU131146 LCK131114:LCQ131146 LMG131114:LMM131146 LWC131114:LWI131146 MFY131114:MGE131146 MPU131114:MQA131146 MZQ131114:MZW131146 NJM131114:NJS131146 NTI131114:NTO131146 ODE131114:ODK131146 ONA131114:ONG131146 OWW131114:OXC131146 PGS131114:PGY131146 PQO131114:PQU131146 QAK131114:QAQ131146 QKG131114:QKM131146 QUC131114:QUI131146 RDY131114:REE131146 RNU131114:ROA131146 RXQ131114:RXW131146 SHM131114:SHS131146 SRI131114:SRO131146 TBE131114:TBK131146 TLA131114:TLG131146 TUW131114:TVC131146 UES131114:UEY131146 UOO131114:UOU131146 UYK131114:UYQ131146 VIG131114:VIM131146 VSC131114:VSI131146 WBY131114:WCE131146 WLU131114:WMA131146 WVQ131114:WVW131146 I196673:O196705 JE196650:JK196682 TA196650:TG196682 ACW196650:ADC196682 AMS196650:AMY196682 AWO196650:AWU196682 BGK196650:BGQ196682 BQG196650:BQM196682 CAC196650:CAI196682 CJY196650:CKE196682 CTU196650:CUA196682 DDQ196650:DDW196682 DNM196650:DNS196682 DXI196650:DXO196682 EHE196650:EHK196682 ERA196650:ERG196682 FAW196650:FBC196682 FKS196650:FKY196682 FUO196650:FUU196682 GEK196650:GEQ196682 GOG196650:GOM196682 GYC196650:GYI196682 HHY196650:HIE196682 HRU196650:HSA196682 IBQ196650:IBW196682 ILM196650:ILS196682 IVI196650:IVO196682 JFE196650:JFK196682 JPA196650:JPG196682 JYW196650:JZC196682 KIS196650:KIY196682 KSO196650:KSU196682 LCK196650:LCQ196682 LMG196650:LMM196682 LWC196650:LWI196682 MFY196650:MGE196682 MPU196650:MQA196682 MZQ196650:MZW196682 NJM196650:NJS196682 NTI196650:NTO196682 ODE196650:ODK196682 ONA196650:ONG196682 OWW196650:OXC196682 PGS196650:PGY196682 PQO196650:PQU196682 QAK196650:QAQ196682 QKG196650:QKM196682 QUC196650:QUI196682 RDY196650:REE196682 RNU196650:ROA196682 RXQ196650:RXW196682 SHM196650:SHS196682 SRI196650:SRO196682 TBE196650:TBK196682 TLA196650:TLG196682 TUW196650:TVC196682 UES196650:UEY196682 UOO196650:UOU196682 UYK196650:UYQ196682 VIG196650:VIM196682 VSC196650:VSI196682 WBY196650:WCE196682 WLU196650:WMA196682 WVQ196650:WVW196682 I262209:O262241 JE262186:JK262218 TA262186:TG262218 ACW262186:ADC262218 AMS262186:AMY262218 AWO262186:AWU262218 BGK262186:BGQ262218 BQG262186:BQM262218 CAC262186:CAI262218 CJY262186:CKE262218 CTU262186:CUA262218 DDQ262186:DDW262218 DNM262186:DNS262218 DXI262186:DXO262218 EHE262186:EHK262218 ERA262186:ERG262218 FAW262186:FBC262218 FKS262186:FKY262218 FUO262186:FUU262218 GEK262186:GEQ262218 GOG262186:GOM262218 GYC262186:GYI262218 HHY262186:HIE262218 HRU262186:HSA262218 IBQ262186:IBW262218 ILM262186:ILS262218 IVI262186:IVO262218 JFE262186:JFK262218 JPA262186:JPG262218 JYW262186:JZC262218 KIS262186:KIY262218 KSO262186:KSU262218 LCK262186:LCQ262218 LMG262186:LMM262218 LWC262186:LWI262218 MFY262186:MGE262218 MPU262186:MQA262218 MZQ262186:MZW262218 NJM262186:NJS262218 NTI262186:NTO262218 ODE262186:ODK262218 ONA262186:ONG262218 OWW262186:OXC262218 PGS262186:PGY262218 PQO262186:PQU262218 QAK262186:QAQ262218 QKG262186:QKM262218 QUC262186:QUI262218 RDY262186:REE262218 RNU262186:ROA262218 RXQ262186:RXW262218 SHM262186:SHS262218 SRI262186:SRO262218 TBE262186:TBK262218 TLA262186:TLG262218 TUW262186:TVC262218 UES262186:UEY262218 UOO262186:UOU262218 UYK262186:UYQ262218 VIG262186:VIM262218 VSC262186:VSI262218 WBY262186:WCE262218 WLU262186:WMA262218 WVQ262186:WVW262218 I327745:O327777 JE327722:JK327754 TA327722:TG327754 ACW327722:ADC327754 AMS327722:AMY327754 AWO327722:AWU327754 BGK327722:BGQ327754 BQG327722:BQM327754 CAC327722:CAI327754 CJY327722:CKE327754 CTU327722:CUA327754 DDQ327722:DDW327754 DNM327722:DNS327754 DXI327722:DXO327754 EHE327722:EHK327754 ERA327722:ERG327754 FAW327722:FBC327754 FKS327722:FKY327754 FUO327722:FUU327754 GEK327722:GEQ327754 GOG327722:GOM327754 GYC327722:GYI327754 HHY327722:HIE327754 HRU327722:HSA327754 IBQ327722:IBW327754 ILM327722:ILS327754 IVI327722:IVO327754 JFE327722:JFK327754 JPA327722:JPG327754 JYW327722:JZC327754 KIS327722:KIY327754 KSO327722:KSU327754 LCK327722:LCQ327754 LMG327722:LMM327754 LWC327722:LWI327754 MFY327722:MGE327754 MPU327722:MQA327754 MZQ327722:MZW327754 NJM327722:NJS327754 NTI327722:NTO327754 ODE327722:ODK327754 ONA327722:ONG327754 OWW327722:OXC327754 PGS327722:PGY327754 PQO327722:PQU327754 QAK327722:QAQ327754 QKG327722:QKM327754 QUC327722:QUI327754 RDY327722:REE327754 RNU327722:ROA327754 RXQ327722:RXW327754 SHM327722:SHS327754 SRI327722:SRO327754 TBE327722:TBK327754 TLA327722:TLG327754 TUW327722:TVC327754 UES327722:UEY327754 UOO327722:UOU327754 UYK327722:UYQ327754 VIG327722:VIM327754 VSC327722:VSI327754 WBY327722:WCE327754 WLU327722:WMA327754 WVQ327722:WVW327754 I393281:O393313 JE393258:JK393290 TA393258:TG393290 ACW393258:ADC393290 AMS393258:AMY393290 AWO393258:AWU393290 BGK393258:BGQ393290 BQG393258:BQM393290 CAC393258:CAI393290 CJY393258:CKE393290 CTU393258:CUA393290 DDQ393258:DDW393290 DNM393258:DNS393290 DXI393258:DXO393290 EHE393258:EHK393290 ERA393258:ERG393290 FAW393258:FBC393290 FKS393258:FKY393290 FUO393258:FUU393290 GEK393258:GEQ393290 GOG393258:GOM393290 GYC393258:GYI393290 HHY393258:HIE393290 HRU393258:HSA393290 IBQ393258:IBW393290 ILM393258:ILS393290 IVI393258:IVO393290 JFE393258:JFK393290 JPA393258:JPG393290 JYW393258:JZC393290 KIS393258:KIY393290 KSO393258:KSU393290 LCK393258:LCQ393290 LMG393258:LMM393290 LWC393258:LWI393290 MFY393258:MGE393290 MPU393258:MQA393290 MZQ393258:MZW393290 NJM393258:NJS393290 NTI393258:NTO393290 ODE393258:ODK393290 ONA393258:ONG393290 OWW393258:OXC393290 PGS393258:PGY393290 PQO393258:PQU393290 QAK393258:QAQ393290 QKG393258:QKM393290 QUC393258:QUI393290 RDY393258:REE393290 RNU393258:ROA393290 RXQ393258:RXW393290 SHM393258:SHS393290 SRI393258:SRO393290 TBE393258:TBK393290 TLA393258:TLG393290 TUW393258:TVC393290 UES393258:UEY393290 UOO393258:UOU393290 UYK393258:UYQ393290 VIG393258:VIM393290 VSC393258:VSI393290 WBY393258:WCE393290 WLU393258:WMA393290 WVQ393258:WVW393290 I458817:O458849 JE458794:JK458826 TA458794:TG458826 ACW458794:ADC458826 AMS458794:AMY458826 AWO458794:AWU458826 BGK458794:BGQ458826 BQG458794:BQM458826 CAC458794:CAI458826 CJY458794:CKE458826 CTU458794:CUA458826 DDQ458794:DDW458826 DNM458794:DNS458826 DXI458794:DXO458826 EHE458794:EHK458826 ERA458794:ERG458826 FAW458794:FBC458826 FKS458794:FKY458826 FUO458794:FUU458826 GEK458794:GEQ458826 GOG458794:GOM458826 GYC458794:GYI458826 HHY458794:HIE458826 HRU458794:HSA458826 IBQ458794:IBW458826 ILM458794:ILS458826 IVI458794:IVO458826 JFE458794:JFK458826 JPA458794:JPG458826 JYW458794:JZC458826 KIS458794:KIY458826 KSO458794:KSU458826 LCK458794:LCQ458826 LMG458794:LMM458826 LWC458794:LWI458826 MFY458794:MGE458826 MPU458794:MQA458826 MZQ458794:MZW458826 NJM458794:NJS458826 NTI458794:NTO458826 ODE458794:ODK458826 ONA458794:ONG458826 OWW458794:OXC458826 PGS458794:PGY458826 PQO458794:PQU458826 QAK458794:QAQ458826 QKG458794:QKM458826 QUC458794:QUI458826 RDY458794:REE458826 RNU458794:ROA458826 RXQ458794:RXW458826 SHM458794:SHS458826 SRI458794:SRO458826 TBE458794:TBK458826 TLA458794:TLG458826 TUW458794:TVC458826 UES458794:UEY458826 UOO458794:UOU458826 UYK458794:UYQ458826 VIG458794:VIM458826 VSC458794:VSI458826 WBY458794:WCE458826 WLU458794:WMA458826 WVQ458794:WVW458826 I524353:O524385 JE524330:JK524362 TA524330:TG524362 ACW524330:ADC524362 AMS524330:AMY524362 AWO524330:AWU524362 BGK524330:BGQ524362 BQG524330:BQM524362 CAC524330:CAI524362 CJY524330:CKE524362 CTU524330:CUA524362 DDQ524330:DDW524362 DNM524330:DNS524362 DXI524330:DXO524362 EHE524330:EHK524362 ERA524330:ERG524362 FAW524330:FBC524362 FKS524330:FKY524362 FUO524330:FUU524362 GEK524330:GEQ524362 GOG524330:GOM524362 GYC524330:GYI524362 HHY524330:HIE524362 HRU524330:HSA524362 IBQ524330:IBW524362 ILM524330:ILS524362 IVI524330:IVO524362 JFE524330:JFK524362 JPA524330:JPG524362 JYW524330:JZC524362 KIS524330:KIY524362 KSO524330:KSU524362 LCK524330:LCQ524362 LMG524330:LMM524362 LWC524330:LWI524362 MFY524330:MGE524362 MPU524330:MQA524362 MZQ524330:MZW524362 NJM524330:NJS524362 NTI524330:NTO524362 ODE524330:ODK524362 ONA524330:ONG524362 OWW524330:OXC524362 PGS524330:PGY524362 PQO524330:PQU524362 QAK524330:QAQ524362 QKG524330:QKM524362 QUC524330:QUI524362 RDY524330:REE524362 RNU524330:ROA524362 RXQ524330:RXW524362 SHM524330:SHS524362 SRI524330:SRO524362 TBE524330:TBK524362 TLA524330:TLG524362 TUW524330:TVC524362 UES524330:UEY524362 UOO524330:UOU524362 UYK524330:UYQ524362 VIG524330:VIM524362 VSC524330:VSI524362 WBY524330:WCE524362 WLU524330:WMA524362 WVQ524330:WVW524362 I589889:O589921 JE589866:JK589898 TA589866:TG589898 ACW589866:ADC589898 AMS589866:AMY589898 AWO589866:AWU589898 BGK589866:BGQ589898 BQG589866:BQM589898 CAC589866:CAI589898 CJY589866:CKE589898 CTU589866:CUA589898 DDQ589866:DDW589898 DNM589866:DNS589898 DXI589866:DXO589898 EHE589866:EHK589898 ERA589866:ERG589898 FAW589866:FBC589898 FKS589866:FKY589898 FUO589866:FUU589898 GEK589866:GEQ589898 GOG589866:GOM589898 GYC589866:GYI589898 HHY589866:HIE589898 HRU589866:HSA589898 IBQ589866:IBW589898 ILM589866:ILS589898 IVI589866:IVO589898 JFE589866:JFK589898 JPA589866:JPG589898 JYW589866:JZC589898 KIS589866:KIY589898 KSO589866:KSU589898 LCK589866:LCQ589898 LMG589866:LMM589898 LWC589866:LWI589898 MFY589866:MGE589898 MPU589866:MQA589898 MZQ589866:MZW589898 NJM589866:NJS589898 NTI589866:NTO589898 ODE589866:ODK589898 ONA589866:ONG589898 OWW589866:OXC589898 PGS589866:PGY589898 PQO589866:PQU589898 QAK589866:QAQ589898 QKG589866:QKM589898 QUC589866:QUI589898 RDY589866:REE589898 RNU589866:ROA589898 RXQ589866:RXW589898 SHM589866:SHS589898 SRI589866:SRO589898 TBE589866:TBK589898 TLA589866:TLG589898 TUW589866:TVC589898 UES589866:UEY589898 UOO589866:UOU589898 UYK589866:UYQ589898 VIG589866:VIM589898 VSC589866:VSI589898 WBY589866:WCE589898 WLU589866:WMA589898 WVQ589866:WVW589898 I655425:O655457 JE655402:JK655434 TA655402:TG655434 ACW655402:ADC655434 AMS655402:AMY655434 AWO655402:AWU655434 BGK655402:BGQ655434 BQG655402:BQM655434 CAC655402:CAI655434 CJY655402:CKE655434 CTU655402:CUA655434 DDQ655402:DDW655434 DNM655402:DNS655434 DXI655402:DXO655434 EHE655402:EHK655434 ERA655402:ERG655434 FAW655402:FBC655434 FKS655402:FKY655434 FUO655402:FUU655434 GEK655402:GEQ655434 GOG655402:GOM655434 GYC655402:GYI655434 HHY655402:HIE655434 HRU655402:HSA655434 IBQ655402:IBW655434 ILM655402:ILS655434 IVI655402:IVO655434 JFE655402:JFK655434 JPA655402:JPG655434 JYW655402:JZC655434 KIS655402:KIY655434 KSO655402:KSU655434 LCK655402:LCQ655434 LMG655402:LMM655434 LWC655402:LWI655434 MFY655402:MGE655434 MPU655402:MQA655434 MZQ655402:MZW655434 NJM655402:NJS655434 NTI655402:NTO655434 ODE655402:ODK655434 ONA655402:ONG655434 OWW655402:OXC655434 PGS655402:PGY655434 PQO655402:PQU655434 QAK655402:QAQ655434 QKG655402:QKM655434 QUC655402:QUI655434 RDY655402:REE655434 RNU655402:ROA655434 RXQ655402:RXW655434 SHM655402:SHS655434 SRI655402:SRO655434 TBE655402:TBK655434 TLA655402:TLG655434 TUW655402:TVC655434 UES655402:UEY655434 UOO655402:UOU655434 UYK655402:UYQ655434 VIG655402:VIM655434 VSC655402:VSI655434 WBY655402:WCE655434 WLU655402:WMA655434 WVQ655402:WVW655434 I720961:O720993 JE720938:JK720970 TA720938:TG720970 ACW720938:ADC720970 AMS720938:AMY720970 AWO720938:AWU720970 BGK720938:BGQ720970 BQG720938:BQM720970 CAC720938:CAI720970 CJY720938:CKE720970 CTU720938:CUA720970 DDQ720938:DDW720970 DNM720938:DNS720970 DXI720938:DXO720970 EHE720938:EHK720970 ERA720938:ERG720970 FAW720938:FBC720970 FKS720938:FKY720970 FUO720938:FUU720970 GEK720938:GEQ720970 GOG720938:GOM720970 GYC720938:GYI720970 HHY720938:HIE720970 HRU720938:HSA720970 IBQ720938:IBW720970 ILM720938:ILS720970 IVI720938:IVO720970 JFE720938:JFK720970 JPA720938:JPG720970 JYW720938:JZC720970 KIS720938:KIY720970 KSO720938:KSU720970 LCK720938:LCQ720970 LMG720938:LMM720970 LWC720938:LWI720970 MFY720938:MGE720970 MPU720938:MQA720970 MZQ720938:MZW720970 NJM720938:NJS720970 NTI720938:NTO720970 ODE720938:ODK720970 ONA720938:ONG720970 OWW720938:OXC720970 PGS720938:PGY720970 PQO720938:PQU720970 QAK720938:QAQ720970 QKG720938:QKM720970 QUC720938:QUI720970 RDY720938:REE720970 RNU720938:ROA720970 RXQ720938:RXW720970 SHM720938:SHS720970 SRI720938:SRO720970 TBE720938:TBK720970 TLA720938:TLG720970 TUW720938:TVC720970 UES720938:UEY720970 UOO720938:UOU720970 UYK720938:UYQ720970 VIG720938:VIM720970 VSC720938:VSI720970 WBY720938:WCE720970 WLU720938:WMA720970 WVQ720938:WVW720970 I786497:O786529 JE786474:JK786506 TA786474:TG786506 ACW786474:ADC786506 AMS786474:AMY786506 AWO786474:AWU786506 BGK786474:BGQ786506 BQG786474:BQM786506 CAC786474:CAI786506 CJY786474:CKE786506 CTU786474:CUA786506 DDQ786474:DDW786506 DNM786474:DNS786506 DXI786474:DXO786506 EHE786474:EHK786506 ERA786474:ERG786506 FAW786474:FBC786506 FKS786474:FKY786506 FUO786474:FUU786506 GEK786474:GEQ786506 GOG786474:GOM786506 GYC786474:GYI786506 HHY786474:HIE786506 HRU786474:HSA786506 IBQ786474:IBW786506 ILM786474:ILS786506 IVI786474:IVO786506 JFE786474:JFK786506 JPA786474:JPG786506 JYW786474:JZC786506 KIS786474:KIY786506 KSO786474:KSU786506 LCK786474:LCQ786506 LMG786474:LMM786506 LWC786474:LWI786506 MFY786474:MGE786506 MPU786474:MQA786506 MZQ786474:MZW786506 NJM786474:NJS786506 NTI786474:NTO786506 ODE786474:ODK786506 ONA786474:ONG786506 OWW786474:OXC786506 PGS786474:PGY786506 PQO786474:PQU786506 QAK786474:QAQ786506 QKG786474:QKM786506 QUC786474:QUI786506 RDY786474:REE786506 RNU786474:ROA786506 RXQ786474:RXW786506 SHM786474:SHS786506 SRI786474:SRO786506 TBE786474:TBK786506 TLA786474:TLG786506 TUW786474:TVC786506 UES786474:UEY786506 UOO786474:UOU786506 UYK786474:UYQ786506 VIG786474:VIM786506 VSC786474:VSI786506 WBY786474:WCE786506 WLU786474:WMA786506 WVQ786474:WVW786506 I852033:O852065 JE852010:JK852042 TA852010:TG852042 ACW852010:ADC852042 AMS852010:AMY852042 AWO852010:AWU852042 BGK852010:BGQ852042 BQG852010:BQM852042 CAC852010:CAI852042 CJY852010:CKE852042 CTU852010:CUA852042 DDQ852010:DDW852042 DNM852010:DNS852042 DXI852010:DXO852042 EHE852010:EHK852042 ERA852010:ERG852042 FAW852010:FBC852042 FKS852010:FKY852042 FUO852010:FUU852042 GEK852010:GEQ852042 GOG852010:GOM852042 GYC852010:GYI852042 HHY852010:HIE852042 HRU852010:HSA852042 IBQ852010:IBW852042 ILM852010:ILS852042 IVI852010:IVO852042 JFE852010:JFK852042 JPA852010:JPG852042 JYW852010:JZC852042 KIS852010:KIY852042 KSO852010:KSU852042 LCK852010:LCQ852042 LMG852010:LMM852042 LWC852010:LWI852042 MFY852010:MGE852042 MPU852010:MQA852042 MZQ852010:MZW852042 NJM852010:NJS852042 NTI852010:NTO852042 ODE852010:ODK852042 ONA852010:ONG852042 OWW852010:OXC852042 PGS852010:PGY852042 PQO852010:PQU852042 QAK852010:QAQ852042 QKG852010:QKM852042 QUC852010:QUI852042 RDY852010:REE852042 RNU852010:ROA852042 RXQ852010:RXW852042 SHM852010:SHS852042 SRI852010:SRO852042 TBE852010:TBK852042 TLA852010:TLG852042 TUW852010:TVC852042 UES852010:UEY852042 UOO852010:UOU852042 UYK852010:UYQ852042 VIG852010:VIM852042 VSC852010:VSI852042 WBY852010:WCE852042 WLU852010:WMA852042 WVQ852010:WVW852042 I917569:O917601 JE917546:JK917578 TA917546:TG917578 ACW917546:ADC917578 AMS917546:AMY917578 AWO917546:AWU917578 BGK917546:BGQ917578 BQG917546:BQM917578 CAC917546:CAI917578 CJY917546:CKE917578 CTU917546:CUA917578 DDQ917546:DDW917578 DNM917546:DNS917578 DXI917546:DXO917578 EHE917546:EHK917578 ERA917546:ERG917578 FAW917546:FBC917578 FKS917546:FKY917578 FUO917546:FUU917578 GEK917546:GEQ917578 GOG917546:GOM917578 GYC917546:GYI917578 HHY917546:HIE917578 HRU917546:HSA917578 IBQ917546:IBW917578 ILM917546:ILS917578 IVI917546:IVO917578 JFE917546:JFK917578 JPA917546:JPG917578 JYW917546:JZC917578 KIS917546:KIY917578 KSO917546:KSU917578 LCK917546:LCQ917578 LMG917546:LMM917578 LWC917546:LWI917578 MFY917546:MGE917578 MPU917546:MQA917578 MZQ917546:MZW917578 NJM917546:NJS917578 NTI917546:NTO917578 ODE917546:ODK917578 ONA917546:ONG917578 OWW917546:OXC917578 PGS917546:PGY917578 PQO917546:PQU917578 QAK917546:QAQ917578 QKG917546:QKM917578 QUC917546:QUI917578 RDY917546:REE917578 RNU917546:ROA917578 RXQ917546:RXW917578 SHM917546:SHS917578 SRI917546:SRO917578 TBE917546:TBK917578 TLA917546:TLG917578 TUW917546:TVC917578 UES917546:UEY917578 UOO917546:UOU917578 UYK917546:UYQ917578 VIG917546:VIM917578 VSC917546:VSI917578 WBY917546:WCE917578 WLU917546:WMA917578 WVQ917546:WVW917578 I983105:O983137 JE983082:JK983114 TA983082:TG983114 ACW983082:ADC983114 AMS983082:AMY983114 AWO983082:AWU983114 BGK983082:BGQ983114 BQG983082:BQM983114 CAC983082:CAI983114 CJY983082:CKE983114 CTU983082:CUA983114 DDQ983082:DDW983114 DNM983082:DNS983114 DXI983082:DXO983114 EHE983082:EHK983114 ERA983082:ERG983114 FAW983082:FBC983114 FKS983082:FKY983114 FUO983082:FUU983114 GEK983082:GEQ983114 GOG983082:GOM983114 GYC983082:GYI983114 HHY983082:HIE983114 HRU983082:HSA983114 IBQ983082:IBW983114 ILM983082:ILS983114 IVI983082:IVO983114 JFE983082:JFK983114 JPA983082:JPG983114 JYW983082:JZC983114 KIS983082:KIY983114 KSO983082:KSU983114 LCK983082:LCQ983114 LMG983082:LMM983114 LWC983082:LWI983114 MFY983082:MGE983114 MPU983082:MQA983114 MZQ983082:MZW983114 NJM983082:NJS983114 NTI983082:NTO983114 ODE983082:ODK983114 ONA983082:ONG983114 OWW983082:OXC983114 PGS983082:PGY983114 PQO983082:PQU983114 QAK983082:QAQ983114 QKG983082:QKM983114 QUC983082:QUI983114 RDY983082:REE983114 RNU983082:ROA983114 RXQ983082:RXW983114 SHM983082:SHS983114 SRI983082:SRO983114 TBE983082:TBK983114 TLA983082:TLG983114 TUW983082:TVC983114 UES983082:UEY983114 UOO983082:UOU983114 UYK983082:UYQ983114 VIG983082:VIM983114 VSC983082:VSI983114 WBY983082:WCE983114 WLU983082:WMA983114 WVQ983082:WVW983114 I119:I129 JE119:JE129 TA119:TA129 ACW119:ACW129 AMS119:AMS129 AWO119:AWO129 BGK119:BGK129 BQG119:BQG129 CAC119:CAC129 CJY119:CJY129 CTU119:CTU129 DDQ119:DDQ129 DNM119:DNM129 DXI119:DXI129 EHE119:EHE129 ERA119:ERA129 FAW119:FAW129 FKS119:FKS129 FUO119:FUO129 GEK119:GEK129 GOG119:GOG129 GYC119:GYC129 HHY119:HHY129 HRU119:HRU129 IBQ119:IBQ129 ILM119:ILM129 IVI119:IVI129 JFE119:JFE129 JPA119:JPA129 JYW119:JYW129 KIS119:KIS129 KSO119:KSO129 LCK119:LCK129 LMG119:LMG129 LWC119:LWC129 MFY119:MFY129 MPU119:MPU129 MZQ119:MZQ129 NJM119:NJM129 NTI119:NTI129 ODE119:ODE129 ONA119:ONA129 OWW119:OWW129 PGS119:PGS129 PQO119:PQO129 QAK119:QAK129 QKG119:QKG129 QUC119:QUC129 RDY119:RDY129 RNU119:RNU129 RXQ119:RXQ129 SHM119:SHM129 SRI119:SRI129 TBE119:TBE129 TLA119:TLA129 TUW119:TUW129 UES119:UES129 UOO119:UOO129 UYK119:UYK129 VIG119:VIG129 VSC119:VSC129 WBY119:WBY129 WLU119:WLU129 WVQ119:WVQ129 I65680:I65690 JE65657:JE65667 TA65657:TA65667 ACW65657:ACW65667 AMS65657:AMS65667 AWO65657:AWO65667 BGK65657:BGK65667 BQG65657:BQG65667 CAC65657:CAC65667 CJY65657:CJY65667 CTU65657:CTU65667 DDQ65657:DDQ65667 DNM65657:DNM65667 DXI65657:DXI65667 EHE65657:EHE65667 ERA65657:ERA65667 FAW65657:FAW65667 FKS65657:FKS65667 FUO65657:FUO65667 GEK65657:GEK65667 GOG65657:GOG65667 GYC65657:GYC65667 HHY65657:HHY65667 HRU65657:HRU65667 IBQ65657:IBQ65667 ILM65657:ILM65667 IVI65657:IVI65667 JFE65657:JFE65667 JPA65657:JPA65667 JYW65657:JYW65667 KIS65657:KIS65667 KSO65657:KSO65667 LCK65657:LCK65667 LMG65657:LMG65667 LWC65657:LWC65667 MFY65657:MFY65667 MPU65657:MPU65667 MZQ65657:MZQ65667 NJM65657:NJM65667 NTI65657:NTI65667 ODE65657:ODE65667 ONA65657:ONA65667 OWW65657:OWW65667 PGS65657:PGS65667 PQO65657:PQO65667 QAK65657:QAK65667 QKG65657:QKG65667 QUC65657:QUC65667 RDY65657:RDY65667 RNU65657:RNU65667 RXQ65657:RXQ65667 SHM65657:SHM65667 SRI65657:SRI65667 TBE65657:TBE65667 TLA65657:TLA65667 TUW65657:TUW65667 UES65657:UES65667 UOO65657:UOO65667 UYK65657:UYK65667 VIG65657:VIG65667 VSC65657:VSC65667 WBY65657:WBY65667 WLU65657:WLU65667 WVQ65657:WVQ65667 I131216:I131226 JE131193:JE131203 TA131193:TA131203 ACW131193:ACW131203 AMS131193:AMS131203 AWO131193:AWO131203 BGK131193:BGK131203 BQG131193:BQG131203 CAC131193:CAC131203 CJY131193:CJY131203 CTU131193:CTU131203 DDQ131193:DDQ131203 DNM131193:DNM131203 DXI131193:DXI131203 EHE131193:EHE131203 ERA131193:ERA131203 FAW131193:FAW131203 FKS131193:FKS131203 FUO131193:FUO131203 GEK131193:GEK131203 GOG131193:GOG131203 GYC131193:GYC131203 HHY131193:HHY131203 HRU131193:HRU131203 IBQ131193:IBQ131203 ILM131193:ILM131203 IVI131193:IVI131203 JFE131193:JFE131203 JPA131193:JPA131203 JYW131193:JYW131203 KIS131193:KIS131203 KSO131193:KSO131203 LCK131193:LCK131203 LMG131193:LMG131203 LWC131193:LWC131203 MFY131193:MFY131203 MPU131193:MPU131203 MZQ131193:MZQ131203 NJM131193:NJM131203 NTI131193:NTI131203 ODE131193:ODE131203 ONA131193:ONA131203 OWW131193:OWW131203 PGS131193:PGS131203 PQO131193:PQO131203 QAK131193:QAK131203 QKG131193:QKG131203 QUC131193:QUC131203 RDY131193:RDY131203 RNU131193:RNU131203 RXQ131193:RXQ131203 SHM131193:SHM131203 SRI131193:SRI131203 TBE131193:TBE131203 TLA131193:TLA131203 TUW131193:TUW131203 UES131193:UES131203 UOO131193:UOO131203 UYK131193:UYK131203 VIG131193:VIG131203 VSC131193:VSC131203 WBY131193:WBY131203 WLU131193:WLU131203 WVQ131193:WVQ131203 I196752:I196762 JE196729:JE196739 TA196729:TA196739 ACW196729:ACW196739 AMS196729:AMS196739 AWO196729:AWO196739 BGK196729:BGK196739 BQG196729:BQG196739 CAC196729:CAC196739 CJY196729:CJY196739 CTU196729:CTU196739 DDQ196729:DDQ196739 DNM196729:DNM196739 DXI196729:DXI196739 EHE196729:EHE196739 ERA196729:ERA196739 FAW196729:FAW196739 FKS196729:FKS196739 FUO196729:FUO196739 GEK196729:GEK196739 GOG196729:GOG196739 GYC196729:GYC196739 HHY196729:HHY196739 HRU196729:HRU196739 IBQ196729:IBQ196739 ILM196729:ILM196739 IVI196729:IVI196739 JFE196729:JFE196739 JPA196729:JPA196739 JYW196729:JYW196739 KIS196729:KIS196739 KSO196729:KSO196739 LCK196729:LCK196739 LMG196729:LMG196739 LWC196729:LWC196739 MFY196729:MFY196739 MPU196729:MPU196739 MZQ196729:MZQ196739 NJM196729:NJM196739 NTI196729:NTI196739 ODE196729:ODE196739 ONA196729:ONA196739 OWW196729:OWW196739 PGS196729:PGS196739 PQO196729:PQO196739 QAK196729:QAK196739 QKG196729:QKG196739 QUC196729:QUC196739 RDY196729:RDY196739 RNU196729:RNU196739 RXQ196729:RXQ196739 SHM196729:SHM196739 SRI196729:SRI196739 TBE196729:TBE196739 TLA196729:TLA196739 TUW196729:TUW196739 UES196729:UES196739 UOO196729:UOO196739 UYK196729:UYK196739 VIG196729:VIG196739 VSC196729:VSC196739 WBY196729:WBY196739 WLU196729:WLU196739 WVQ196729:WVQ196739 I262288:I262298 JE262265:JE262275 TA262265:TA262275 ACW262265:ACW262275 AMS262265:AMS262275 AWO262265:AWO262275 BGK262265:BGK262275 BQG262265:BQG262275 CAC262265:CAC262275 CJY262265:CJY262275 CTU262265:CTU262275 DDQ262265:DDQ262275 DNM262265:DNM262275 DXI262265:DXI262275 EHE262265:EHE262275 ERA262265:ERA262275 FAW262265:FAW262275 FKS262265:FKS262275 FUO262265:FUO262275 GEK262265:GEK262275 GOG262265:GOG262275 GYC262265:GYC262275 HHY262265:HHY262275 HRU262265:HRU262275 IBQ262265:IBQ262275 ILM262265:ILM262275 IVI262265:IVI262275 JFE262265:JFE262275 JPA262265:JPA262275 JYW262265:JYW262275 KIS262265:KIS262275 KSO262265:KSO262275 LCK262265:LCK262275 LMG262265:LMG262275 LWC262265:LWC262275 MFY262265:MFY262275 MPU262265:MPU262275 MZQ262265:MZQ262275 NJM262265:NJM262275 NTI262265:NTI262275 ODE262265:ODE262275 ONA262265:ONA262275 OWW262265:OWW262275 PGS262265:PGS262275 PQO262265:PQO262275 QAK262265:QAK262275 QKG262265:QKG262275 QUC262265:QUC262275 RDY262265:RDY262275 RNU262265:RNU262275 RXQ262265:RXQ262275 SHM262265:SHM262275 SRI262265:SRI262275 TBE262265:TBE262275 TLA262265:TLA262275 TUW262265:TUW262275 UES262265:UES262275 UOO262265:UOO262275 UYK262265:UYK262275 VIG262265:VIG262275 VSC262265:VSC262275 WBY262265:WBY262275 WLU262265:WLU262275 WVQ262265:WVQ262275 I327824:I327834 JE327801:JE327811 TA327801:TA327811 ACW327801:ACW327811 AMS327801:AMS327811 AWO327801:AWO327811 BGK327801:BGK327811 BQG327801:BQG327811 CAC327801:CAC327811 CJY327801:CJY327811 CTU327801:CTU327811 DDQ327801:DDQ327811 DNM327801:DNM327811 DXI327801:DXI327811 EHE327801:EHE327811 ERA327801:ERA327811 FAW327801:FAW327811 FKS327801:FKS327811 FUO327801:FUO327811 GEK327801:GEK327811 GOG327801:GOG327811 GYC327801:GYC327811 HHY327801:HHY327811 HRU327801:HRU327811 IBQ327801:IBQ327811 ILM327801:ILM327811 IVI327801:IVI327811 JFE327801:JFE327811 JPA327801:JPA327811 JYW327801:JYW327811 KIS327801:KIS327811 KSO327801:KSO327811 LCK327801:LCK327811 LMG327801:LMG327811 LWC327801:LWC327811 MFY327801:MFY327811 MPU327801:MPU327811 MZQ327801:MZQ327811 NJM327801:NJM327811 NTI327801:NTI327811 ODE327801:ODE327811 ONA327801:ONA327811 OWW327801:OWW327811 PGS327801:PGS327811 PQO327801:PQO327811 QAK327801:QAK327811 QKG327801:QKG327811 QUC327801:QUC327811 RDY327801:RDY327811 RNU327801:RNU327811 RXQ327801:RXQ327811 SHM327801:SHM327811 SRI327801:SRI327811 TBE327801:TBE327811 TLA327801:TLA327811 TUW327801:TUW327811 UES327801:UES327811 UOO327801:UOO327811 UYK327801:UYK327811 VIG327801:VIG327811 VSC327801:VSC327811 WBY327801:WBY327811 WLU327801:WLU327811 WVQ327801:WVQ327811 I393360:I393370 JE393337:JE393347 TA393337:TA393347 ACW393337:ACW393347 AMS393337:AMS393347 AWO393337:AWO393347 BGK393337:BGK393347 BQG393337:BQG393347 CAC393337:CAC393347 CJY393337:CJY393347 CTU393337:CTU393347 DDQ393337:DDQ393347 DNM393337:DNM393347 DXI393337:DXI393347 EHE393337:EHE393347 ERA393337:ERA393347 FAW393337:FAW393347 FKS393337:FKS393347 FUO393337:FUO393347 GEK393337:GEK393347 GOG393337:GOG393347 GYC393337:GYC393347 HHY393337:HHY393347 HRU393337:HRU393347 IBQ393337:IBQ393347 ILM393337:ILM393347 IVI393337:IVI393347 JFE393337:JFE393347 JPA393337:JPA393347 JYW393337:JYW393347 KIS393337:KIS393347 KSO393337:KSO393347 LCK393337:LCK393347 LMG393337:LMG393347 LWC393337:LWC393347 MFY393337:MFY393347 MPU393337:MPU393347 MZQ393337:MZQ393347 NJM393337:NJM393347 NTI393337:NTI393347 ODE393337:ODE393347 ONA393337:ONA393347 OWW393337:OWW393347 PGS393337:PGS393347 PQO393337:PQO393347 QAK393337:QAK393347 QKG393337:QKG393347 QUC393337:QUC393347 RDY393337:RDY393347 RNU393337:RNU393347 RXQ393337:RXQ393347 SHM393337:SHM393347 SRI393337:SRI393347 TBE393337:TBE393347 TLA393337:TLA393347 TUW393337:TUW393347 UES393337:UES393347 UOO393337:UOO393347 UYK393337:UYK393347 VIG393337:VIG393347 VSC393337:VSC393347 WBY393337:WBY393347 WLU393337:WLU393347 WVQ393337:WVQ393347 I458896:I458906 JE458873:JE458883 TA458873:TA458883 ACW458873:ACW458883 AMS458873:AMS458883 AWO458873:AWO458883 BGK458873:BGK458883 BQG458873:BQG458883 CAC458873:CAC458883 CJY458873:CJY458883 CTU458873:CTU458883 DDQ458873:DDQ458883 DNM458873:DNM458883 DXI458873:DXI458883 EHE458873:EHE458883 ERA458873:ERA458883 FAW458873:FAW458883 FKS458873:FKS458883 FUO458873:FUO458883 GEK458873:GEK458883 GOG458873:GOG458883 GYC458873:GYC458883 HHY458873:HHY458883 HRU458873:HRU458883 IBQ458873:IBQ458883 ILM458873:ILM458883 IVI458873:IVI458883 JFE458873:JFE458883 JPA458873:JPA458883 JYW458873:JYW458883 KIS458873:KIS458883 KSO458873:KSO458883 LCK458873:LCK458883 LMG458873:LMG458883 LWC458873:LWC458883 MFY458873:MFY458883 MPU458873:MPU458883 MZQ458873:MZQ458883 NJM458873:NJM458883 NTI458873:NTI458883 ODE458873:ODE458883 ONA458873:ONA458883 OWW458873:OWW458883 PGS458873:PGS458883 PQO458873:PQO458883 QAK458873:QAK458883 QKG458873:QKG458883 QUC458873:QUC458883 RDY458873:RDY458883 RNU458873:RNU458883 RXQ458873:RXQ458883 SHM458873:SHM458883 SRI458873:SRI458883 TBE458873:TBE458883 TLA458873:TLA458883 TUW458873:TUW458883 UES458873:UES458883 UOO458873:UOO458883 UYK458873:UYK458883 VIG458873:VIG458883 VSC458873:VSC458883 WBY458873:WBY458883 WLU458873:WLU458883 WVQ458873:WVQ458883 I524432:I524442 JE524409:JE524419 TA524409:TA524419 ACW524409:ACW524419 AMS524409:AMS524419 AWO524409:AWO524419 BGK524409:BGK524419 BQG524409:BQG524419 CAC524409:CAC524419 CJY524409:CJY524419 CTU524409:CTU524419 DDQ524409:DDQ524419 DNM524409:DNM524419 DXI524409:DXI524419 EHE524409:EHE524419 ERA524409:ERA524419 FAW524409:FAW524419 FKS524409:FKS524419 FUO524409:FUO524419 GEK524409:GEK524419 GOG524409:GOG524419 GYC524409:GYC524419 HHY524409:HHY524419 HRU524409:HRU524419 IBQ524409:IBQ524419 ILM524409:ILM524419 IVI524409:IVI524419 JFE524409:JFE524419 JPA524409:JPA524419 JYW524409:JYW524419 KIS524409:KIS524419 KSO524409:KSO524419 LCK524409:LCK524419 LMG524409:LMG524419 LWC524409:LWC524419 MFY524409:MFY524419 MPU524409:MPU524419 MZQ524409:MZQ524419 NJM524409:NJM524419 NTI524409:NTI524419 ODE524409:ODE524419 ONA524409:ONA524419 OWW524409:OWW524419 PGS524409:PGS524419 PQO524409:PQO524419 QAK524409:QAK524419 QKG524409:QKG524419 QUC524409:QUC524419 RDY524409:RDY524419 RNU524409:RNU524419 RXQ524409:RXQ524419 SHM524409:SHM524419 SRI524409:SRI524419 TBE524409:TBE524419 TLA524409:TLA524419 TUW524409:TUW524419 UES524409:UES524419 UOO524409:UOO524419 UYK524409:UYK524419 VIG524409:VIG524419 VSC524409:VSC524419 WBY524409:WBY524419 WLU524409:WLU524419 WVQ524409:WVQ524419 I589968:I589978 JE589945:JE589955 TA589945:TA589955 ACW589945:ACW589955 AMS589945:AMS589955 AWO589945:AWO589955 BGK589945:BGK589955 BQG589945:BQG589955 CAC589945:CAC589955 CJY589945:CJY589955 CTU589945:CTU589955 DDQ589945:DDQ589955 DNM589945:DNM589955 DXI589945:DXI589955 EHE589945:EHE589955 ERA589945:ERA589955 FAW589945:FAW589955 FKS589945:FKS589955 FUO589945:FUO589955 GEK589945:GEK589955 GOG589945:GOG589955 GYC589945:GYC589955 HHY589945:HHY589955 HRU589945:HRU589955 IBQ589945:IBQ589955 ILM589945:ILM589955 IVI589945:IVI589955 JFE589945:JFE589955 JPA589945:JPA589955 JYW589945:JYW589955 KIS589945:KIS589955 KSO589945:KSO589955 LCK589945:LCK589955 LMG589945:LMG589955 LWC589945:LWC589955 MFY589945:MFY589955 MPU589945:MPU589955 MZQ589945:MZQ589955 NJM589945:NJM589955 NTI589945:NTI589955 ODE589945:ODE589955 ONA589945:ONA589955 OWW589945:OWW589955 PGS589945:PGS589955 PQO589945:PQO589955 QAK589945:QAK589955 QKG589945:QKG589955 QUC589945:QUC589955 RDY589945:RDY589955 RNU589945:RNU589955 RXQ589945:RXQ589955 SHM589945:SHM589955 SRI589945:SRI589955 TBE589945:TBE589955 TLA589945:TLA589955 TUW589945:TUW589955 UES589945:UES589955 UOO589945:UOO589955 UYK589945:UYK589955 VIG589945:VIG589955 VSC589945:VSC589955 WBY589945:WBY589955 WLU589945:WLU589955 WVQ589945:WVQ589955 I655504:I655514 JE655481:JE655491 TA655481:TA655491 ACW655481:ACW655491 AMS655481:AMS655491 AWO655481:AWO655491 BGK655481:BGK655491 BQG655481:BQG655491 CAC655481:CAC655491 CJY655481:CJY655491 CTU655481:CTU655491 DDQ655481:DDQ655491 DNM655481:DNM655491 DXI655481:DXI655491 EHE655481:EHE655491 ERA655481:ERA655491 FAW655481:FAW655491 FKS655481:FKS655491 FUO655481:FUO655491 GEK655481:GEK655491 GOG655481:GOG655491 GYC655481:GYC655491 HHY655481:HHY655491 HRU655481:HRU655491 IBQ655481:IBQ655491 ILM655481:ILM655491 IVI655481:IVI655491 JFE655481:JFE655491 JPA655481:JPA655491 JYW655481:JYW655491 KIS655481:KIS655491 KSO655481:KSO655491 LCK655481:LCK655491 LMG655481:LMG655491 LWC655481:LWC655491 MFY655481:MFY655491 MPU655481:MPU655491 MZQ655481:MZQ655491 NJM655481:NJM655491 NTI655481:NTI655491 ODE655481:ODE655491 ONA655481:ONA655491 OWW655481:OWW655491 PGS655481:PGS655491 PQO655481:PQO655491 QAK655481:QAK655491 QKG655481:QKG655491 QUC655481:QUC655491 RDY655481:RDY655491 RNU655481:RNU655491 RXQ655481:RXQ655491 SHM655481:SHM655491 SRI655481:SRI655491 TBE655481:TBE655491 TLA655481:TLA655491 TUW655481:TUW655491 UES655481:UES655491 UOO655481:UOO655491 UYK655481:UYK655491 VIG655481:VIG655491 VSC655481:VSC655491 WBY655481:WBY655491 WLU655481:WLU655491 WVQ655481:WVQ655491 I721040:I721050 JE721017:JE721027 TA721017:TA721027 ACW721017:ACW721027 AMS721017:AMS721027 AWO721017:AWO721027 BGK721017:BGK721027 BQG721017:BQG721027 CAC721017:CAC721027 CJY721017:CJY721027 CTU721017:CTU721027 DDQ721017:DDQ721027 DNM721017:DNM721027 DXI721017:DXI721027 EHE721017:EHE721027 ERA721017:ERA721027 FAW721017:FAW721027 FKS721017:FKS721027 FUO721017:FUO721027 GEK721017:GEK721027 GOG721017:GOG721027 GYC721017:GYC721027 HHY721017:HHY721027 HRU721017:HRU721027 IBQ721017:IBQ721027 ILM721017:ILM721027 IVI721017:IVI721027 JFE721017:JFE721027 JPA721017:JPA721027 JYW721017:JYW721027 KIS721017:KIS721027 KSO721017:KSO721027 LCK721017:LCK721027 LMG721017:LMG721027 LWC721017:LWC721027 MFY721017:MFY721027 MPU721017:MPU721027 MZQ721017:MZQ721027 NJM721017:NJM721027 NTI721017:NTI721027 ODE721017:ODE721027 ONA721017:ONA721027 OWW721017:OWW721027 PGS721017:PGS721027 PQO721017:PQO721027 QAK721017:QAK721027 QKG721017:QKG721027 QUC721017:QUC721027 RDY721017:RDY721027 RNU721017:RNU721027 RXQ721017:RXQ721027 SHM721017:SHM721027 SRI721017:SRI721027 TBE721017:TBE721027 TLA721017:TLA721027 TUW721017:TUW721027 UES721017:UES721027 UOO721017:UOO721027 UYK721017:UYK721027 VIG721017:VIG721027 VSC721017:VSC721027 WBY721017:WBY721027 WLU721017:WLU721027 WVQ721017:WVQ721027 I786576:I786586 JE786553:JE786563 TA786553:TA786563 ACW786553:ACW786563 AMS786553:AMS786563 AWO786553:AWO786563 BGK786553:BGK786563 BQG786553:BQG786563 CAC786553:CAC786563 CJY786553:CJY786563 CTU786553:CTU786563 DDQ786553:DDQ786563 DNM786553:DNM786563 DXI786553:DXI786563 EHE786553:EHE786563 ERA786553:ERA786563 FAW786553:FAW786563 FKS786553:FKS786563 FUO786553:FUO786563 GEK786553:GEK786563 GOG786553:GOG786563 GYC786553:GYC786563 HHY786553:HHY786563 HRU786553:HRU786563 IBQ786553:IBQ786563 ILM786553:ILM786563 IVI786553:IVI786563 JFE786553:JFE786563 JPA786553:JPA786563 JYW786553:JYW786563 KIS786553:KIS786563 KSO786553:KSO786563 LCK786553:LCK786563 LMG786553:LMG786563 LWC786553:LWC786563 MFY786553:MFY786563 MPU786553:MPU786563 MZQ786553:MZQ786563 NJM786553:NJM786563 NTI786553:NTI786563 ODE786553:ODE786563 ONA786553:ONA786563 OWW786553:OWW786563 PGS786553:PGS786563 PQO786553:PQO786563 QAK786553:QAK786563 QKG786553:QKG786563 QUC786553:QUC786563 RDY786553:RDY786563 RNU786553:RNU786563 RXQ786553:RXQ786563 SHM786553:SHM786563 SRI786553:SRI786563 TBE786553:TBE786563 TLA786553:TLA786563 TUW786553:TUW786563 UES786553:UES786563 UOO786553:UOO786563 UYK786553:UYK786563 VIG786553:VIG786563 VSC786553:VSC786563 WBY786553:WBY786563 WLU786553:WLU786563 WVQ786553:WVQ786563 I852112:I852122 JE852089:JE852099 TA852089:TA852099 ACW852089:ACW852099 AMS852089:AMS852099 AWO852089:AWO852099 BGK852089:BGK852099 BQG852089:BQG852099 CAC852089:CAC852099 CJY852089:CJY852099 CTU852089:CTU852099 DDQ852089:DDQ852099 DNM852089:DNM852099 DXI852089:DXI852099 EHE852089:EHE852099 ERA852089:ERA852099 FAW852089:FAW852099 FKS852089:FKS852099 FUO852089:FUO852099 GEK852089:GEK852099 GOG852089:GOG852099 GYC852089:GYC852099 HHY852089:HHY852099 HRU852089:HRU852099 IBQ852089:IBQ852099 ILM852089:ILM852099 IVI852089:IVI852099 JFE852089:JFE852099 JPA852089:JPA852099 JYW852089:JYW852099 KIS852089:KIS852099 KSO852089:KSO852099 LCK852089:LCK852099 LMG852089:LMG852099 LWC852089:LWC852099 MFY852089:MFY852099 MPU852089:MPU852099 MZQ852089:MZQ852099 NJM852089:NJM852099 NTI852089:NTI852099 ODE852089:ODE852099 ONA852089:ONA852099 OWW852089:OWW852099 PGS852089:PGS852099 PQO852089:PQO852099 QAK852089:QAK852099 QKG852089:QKG852099 QUC852089:QUC852099 RDY852089:RDY852099 RNU852089:RNU852099 RXQ852089:RXQ852099 SHM852089:SHM852099 SRI852089:SRI852099 TBE852089:TBE852099 TLA852089:TLA852099 TUW852089:TUW852099 UES852089:UES852099 UOO852089:UOO852099 UYK852089:UYK852099 VIG852089:VIG852099 VSC852089:VSC852099 WBY852089:WBY852099 WLU852089:WLU852099 WVQ852089:WVQ852099 I917648:I917658 JE917625:JE917635 TA917625:TA917635 ACW917625:ACW917635 AMS917625:AMS917635 AWO917625:AWO917635 BGK917625:BGK917635 BQG917625:BQG917635 CAC917625:CAC917635 CJY917625:CJY917635 CTU917625:CTU917635 DDQ917625:DDQ917635 DNM917625:DNM917635 DXI917625:DXI917635 EHE917625:EHE917635 ERA917625:ERA917635 FAW917625:FAW917635 FKS917625:FKS917635 FUO917625:FUO917635 GEK917625:GEK917635 GOG917625:GOG917635 GYC917625:GYC917635 HHY917625:HHY917635 HRU917625:HRU917635 IBQ917625:IBQ917635 ILM917625:ILM917635 IVI917625:IVI917635 JFE917625:JFE917635 JPA917625:JPA917635 JYW917625:JYW917635 KIS917625:KIS917635 KSO917625:KSO917635 LCK917625:LCK917635 LMG917625:LMG917635 LWC917625:LWC917635 MFY917625:MFY917635 MPU917625:MPU917635 MZQ917625:MZQ917635 NJM917625:NJM917635 NTI917625:NTI917635 ODE917625:ODE917635 ONA917625:ONA917635 OWW917625:OWW917635 PGS917625:PGS917635 PQO917625:PQO917635 QAK917625:QAK917635 QKG917625:QKG917635 QUC917625:QUC917635 RDY917625:RDY917635 RNU917625:RNU917635 RXQ917625:RXQ917635 SHM917625:SHM917635 SRI917625:SRI917635 TBE917625:TBE917635 TLA917625:TLA917635 TUW917625:TUW917635 UES917625:UES917635 UOO917625:UOO917635 UYK917625:UYK917635 VIG917625:VIG917635 VSC917625:VSC917635 WBY917625:WBY917635 WLU917625:WLU917635 WVQ917625:WVQ917635 I983184:I983194 JE983161:JE983171 TA983161:TA983171 ACW983161:ACW983171 AMS983161:AMS983171 AWO983161:AWO983171 BGK983161:BGK983171 BQG983161:BQG983171 CAC983161:CAC983171 CJY983161:CJY983171 CTU983161:CTU983171 DDQ983161:DDQ983171 DNM983161:DNM983171 DXI983161:DXI983171 EHE983161:EHE983171 ERA983161:ERA983171 FAW983161:FAW983171 FKS983161:FKS983171 FUO983161:FUO983171 GEK983161:GEK983171 GOG983161:GOG983171 GYC983161:GYC983171 HHY983161:HHY983171 HRU983161:HRU983171 IBQ983161:IBQ983171 ILM983161:ILM983171 IVI983161:IVI983171 JFE983161:JFE983171 JPA983161:JPA983171 JYW983161:JYW983171 KIS983161:KIS983171 KSO983161:KSO983171 LCK983161:LCK983171 LMG983161:LMG983171 LWC983161:LWC983171 MFY983161:MFY983171 MPU983161:MPU983171 MZQ983161:MZQ983171 NJM983161:NJM983171 NTI983161:NTI983171 ODE983161:ODE983171 ONA983161:ONA983171 OWW983161:OWW983171 PGS983161:PGS983171 PQO983161:PQO983171 QAK983161:QAK983171 QKG983161:QKG983171 QUC983161:QUC983171 RDY983161:RDY983171 RNU983161:RNU983171 RXQ983161:RXQ983171 SHM983161:SHM983171 SRI983161:SRI983171 TBE983161:TBE983171 TLA983161:TLA983171 TUW983161:TUW983171 UES983161:UES983171 UOO983161:UOO983171 UYK983161:UYK983171 VIG983161:VIG983171 VSC983161:VSC983171 WBY983161:WBY983171 WLU983161:WLU983171 WVQ983161:WVQ983171 B158:B177 IX158:IX177 ST158:ST177 ACP158:ACP177 AML158:AML177 AWH158:AWH177 BGD158:BGD177 BPZ158:BPZ177 BZV158:BZV177 CJR158:CJR177 CTN158:CTN177 DDJ158:DDJ177 DNF158:DNF177 DXB158:DXB177 EGX158:EGX177 EQT158:EQT177 FAP158:FAP177 FKL158:FKL177 FUH158:FUH177 GED158:GED177 GNZ158:GNZ177 GXV158:GXV177 HHR158:HHR177 HRN158:HRN177 IBJ158:IBJ177 ILF158:ILF177 IVB158:IVB177 JEX158:JEX177 JOT158:JOT177 JYP158:JYP177 KIL158:KIL177 KSH158:KSH177 LCD158:LCD177 LLZ158:LLZ177 LVV158:LVV177 MFR158:MFR177 MPN158:MPN177 MZJ158:MZJ177 NJF158:NJF177 NTB158:NTB177 OCX158:OCX177 OMT158:OMT177 OWP158:OWP177 PGL158:PGL177 PQH158:PQH177 QAD158:QAD177 QJZ158:QJZ177 QTV158:QTV177 RDR158:RDR177 RNN158:RNN177 RXJ158:RXJ177 SHF158:SHF177 SRB158:SRB177 TAX158:TAX177 TKT158:TKT177 TUP158:TUP177 UEL158:UEL177 UOH158:UOH177 UYD158:UYD177 VHZ158:VHZ177 VRV158:VRV177 WBR158:WBR177 WLN158:WLN177 WVJ158:WVJ177 B65719:B65738 IX65696:IX65715 ST65696:ST65715 ACP65696:ACP65715 AML65696:AML65715 AWH65696:AWH65715 BGD65696:BGD65715 BPZ65696:BPZ65715 BZV65696:BZV65715 CJR65696:CJR65715 CTN65696:CTN65715 DDJ65696:DDJ65715 DNF65696:DNF65715 DXB65696:DXB65715 EGX65696:EGX65715 EQT65696:EQT65715 FAP65696:FAP65715 FKL65696:FKL65715 FUH65696:FUH65715 GED65696:GED65715 GNZ65696:GNZ65715 GXV65696:GXV65715 HHR65696:HHR65715 HRN65696:HRN65715 IBJ65696:IBJ65715 ILF65696:ILF65715 IVB65696:IVB65715 JEX65696:JEX65715 JOT65696:JOT65715 JYP65696:JYP65715 KIL65696:KIL65715 KSH65696:KSH65715 LCD65696:LCD65715 LLZ65696:LLZ65715 LVV65696:LVV65715 MFR65696:MFR65715 MPN65696:MPN65715 MZJ65696:MZJ65715 NJF65696:NJF65715 NTB65696:NTB65715 OCX65696:OCX65715 OMT65696:OMT65715 OWP65696:OWP65715 PGL65696:PGL65715 PQH65696:PQH65715 QAD65696:QAD65715 QJZ65696:QJZ65715 QTV65696:QTV65715 RDR65696:RDR65715 RNN65696:RNN65715 RXJ65696:RXJ65715 SHF65696:SHF65715 SRB65696:SRB65715 TAX65696:TAX65715 TKT65696:TKT65715 TUP65696:TUP65715 UEL65696:UEL65715 UOH65696:UOH65715 UYD65696:UYD65715 VHZ65696:VHZ65715 VRV65696:VRV65715 WBR65696:WBR65715 WLN65696:WLN65715 WVJ65696:WVJ65715 B131255:B131274 IX131232:IX131251 ST131232:ST131251 ACP131232:ACP131251 AML131232:AML131251 AWH131232:AWH131251 BGD131232:BGD131251 BPZ131232:BPZ131251 BZV131232:BZV131251 CJR131232:CJR131251 CTN131232:CTN131251 DDJ131232:DDJ131251 DNF131232:DNF131251 DXB131232:DXB131251 EGX131232:EGX131251 EQT131232:EQT131251 FAP131232:FAP131251 FKL131232:FKL131251 FUH131232:FUH131251 GED131232:GED131251 GNZ131232:GNZ131251 GXV131232:GXV131251 HHR131232:HHR131251 HRN131232:HRN131251 IBJ131232:IBJ131251 ILF131232:ILF131251 IVB131232:IVB131251 JEX131232:JEX131251 JOT131232:JOT131251 JYP131232:JYP131251 KIL131232:KIL131251 KSH131232:KSH131251 LCD131232:LCD131251 LLZ131232:LLZ131251 LVV131232:LVV131251 MFR131232:MFR131251 MPN131232:MPN131251 MZJ131232:MZJ131251 NJF131232:NJF131251 NTB131232:NTB131251 OCX131232:OCX131251 OMT131232:OMT131251 OWP131232:OWP131251 PGL131232:PGL131251 PQH131232:PQH131251 QAD131232:QAD131251 QJZ131232:QJZ131251 QTV131232:QTV131251 RDR131232:RDR131251 RNN131232:RNN131251 RXJ131232:RXJ131251 SHF131232:SHF131251 SRB131232:SRB131251 TAX131232:TAX131251 TKT131232:TKT131251 TUP131232:TUP131251 UEL131232:UEL131251 UOH131232:UOH131251 UYD131232:UYD131251 VHZ131232:VHZ131251 VRV131232:VRV131251 WBR131232:WBR131251 WLN131232:WLN131251 WVJ131232:WVJ131251 B196791:B196810 IX196768:IX196787 ST196768:ST196787 ACP196768:ACP196787 AML196768:AML196787 AWH196768:AWH196787 BGD196768:BGD196787 BPZ196768:BPZ196787 BZV196768:BZV196787 CJR196768:CJR196787 CTN196768:CTN196787 DDJ196768:DDJ196787 DNF196768:DNF196787 DXB196768:DXB196787 EGX196768:EGX196787 EQT196768:EQT196787 FAP196768:FAP196787 FKL196768:FKL196787 FUH196768:FUH196787 GED196768:GED196787 GNZ196768:GNZ196787 GXV196768:GXV196787 HHR196768:HHR196787 HRN196768:HRN196787 IBJ196768:IBJ196787 ILF196768:ILF196787 IVB196768:IVB196787 JEX196768:JEX196787 JOT196768:JOT196787 JYP196768:JYP196787 KIL196768:KIL196787 KSH196768:KSH196787 LCD196768:LCD196787 LLZ196768:LLZ196787 LVV196768:LVV196787 MFR196768:MFR196787 MPN196768:MPN196787 MZJ196768:MZJ196787 NJF196768:NJF196787 NTB196768:NTB196787 OCX196768:OCX196787 OMT196768:OMT196787 OWP196768:OWP196787 PGL196768:PGL196787 PQH196768:PQH196787 QAD196768:QAD196787 QJZ196768:QJZ196787 QTV196768:QTV196787 RDR196768:RDR196787 RNN196768:RNN196787 RXJ196768:RXJ196787 SHF196768:SHF196787 SRB196768:SRB196787 TAX196768:TAX196787 TKT196768:TKT196787 TUP196768:TUP196787 UEL196768:UEL196787 UOH196768:UOH196787 UYD196768:UYD196787 VHZ196768:VHZ196787 VRV196768:VRV196787 WBR196768:WBR196787 WLN196768:WLN196787 WVJ196768:WVJ196787 B262327:B262346 IX262304:IX262323 ST262304:ST262323 ACP262304:ACP262323 AML262304:AML262323 AWH262304:AWH262323 BGD262304:BGD262323 BPZ262304:BPZ262323 BZV262304:BZV262323 CJR262304:CJR262323 CTN262304:CTN262323 DDJ262304:DDJ262323 DNF262304:DNF262323 DXB262304:DXB262323 EGX262304:EGX262323 EQT262304:EQT262323 FAP262304:FAP262323 FKL262304:FKL262323 FUH262304:FUH262323 GED262304:GED262323 GNZ262304:GNZ262323 GXV262304:GXV262323 HHR262304:HHR262323 HRN262304:HRN262323 IBJ262304:IBJ262323 ILF262304:ILF262323 IVB262304:IVB262323 JEX262304:JEX262323 JOT262304:JOT262323 JYP262304:JYP262323 KIL262304:KIL262323 KSH262304:KSH262323 LCD262304:LCD262323 LLZ262304:LLZ262323 LVV262304:LVV262323 MFR262304:MFR262323 MPN262304:MPN262323 MZJ262304:MZJ262323 NJF262304:NJF262323 NTB262304:NTB262323 OCX262304:OCX262323 OMT262304:OMT262323 OWP262304:OWP262323 PGL262304:PGL262323 PQH262304:PQH262323 QAD262304:QAD262323 QJZ262304:QJZ262323 QTV262304:QTV262323 RDR262304:RDR262323 RNN262304:RNN262323 RXJ262304:RXJ262323 SHF262304:SHF262323 SRB262304:SRB262323 TAX262304:TAX262323 TKT262304:TKT262323 TUP262304:TUP262323 UEL262304:UEL262323 UOH262304:UOH262323 UYD262304:UYD262323 VHZ262304:VHZ262323 VRV262304:VRV262323 WBR262304:WBR262323 WLN262304:WLN262323 WVJ262304:WVJ262323 B327863:B327882 IX327840:IX327859 ST327840:ST327859 ACP327840:ACP327859 AML327840:AML327859 AWH327840:AWH327859 BGD327840:BGD327859 BPZ327840:BPZ327859 BZV327840:BZV327859 CJR327840:CJR327859 CTN327840:CTN327859 DDJ327840:DDJ327859 DNF327840:DNF327859 DXB327840:DXB327859 EGX327840:EGX327859 EQT327840:EQT327859 FAP327840:FAP327859 FKL327840:FKL327859 FUH327840:FUH327859 GED327840:GED327859 GNZ327840:GNZ327859 GXV327840:GXV327859 HHR327840:HHR327859 HRN327840:HRN327859 IBJ327840:IBJ327859 ILF327840:ILF327859 IVB327840:IVB327859 JEX327840:JEX327859 JOT327840:JOT327859 JYP327840:JYP327859 KIL327840:KIL327859 KSH327840:KSH327859 LCD327840:LCD327859 LLZ327840:LLZ327859 LVV327840:LVV327859 MFR327840:MFR327859 MPN327840:MPN327859 MZJ327840:MZJ327859 NJF327840:NJF327859 NTB327840:NTB327859 OCX327840:OCX327859 OMT327840:OMT327859 OWP327840:OWP327859 PGL327840:PGL327859 PQH327840:PQH327859 QAD327840:QAD327859 QJZ327840:QJZ327859 QTV327840:QTV327859 RDR327840:RDR327859 RNN327840:RNN327859 RXJ327840:RXJ327859 SHF327840:SHF327859 SRB327840:SRB327859 TAX327840:TAX327859 TKT327840:TKT327859 TUP327840:TUP327859 UEL327840:UEL327859 UOH327840:UOH327859 UYD327840:UYD327859 VHZ327840:VHZ327859 VRV327840:VRV327859 WBR327840:WBR327859 WLN327840:WLN327859 WVJ327840:WVJ327859 B393399:B393418 IX393376:IX393395 ST393376:ST393395 ACP393376:ACP393395 AML393376:AML393395 AWH393376:AWH393395 BGD393376:BGD393395 BPZ393376:BPZ393395 BZV393376:BZV393395 CJR393376:CJR393395 CTN393376:CTN393395 DDJ393376:DDJ393395 DNF393376:DNF393395 DXB393376:DXB393395 EGX393376:EGX393395 EQT393376:EQT393395 FAP393376:FAP393395 FKL393376:FKL393395 FUH393376:FUH393395 GED393376:GED393395 GNZ393376:GNZ393395 GXV393376:GXV393395 HHR393376:HHR393395 HRN393376:HRN393395 IBJ393376:IBJ393395 ILF393376:ILF393395 IVB393376:IVB393395 JEX393376:JEX393395 JOT393376:JOT393395 JYP393376:JYP393395 KIL393376:KIL393395 KSH393376:KSH393395 LCD393376:LCD393395 LLZ393376:LLZ393395 LVV393376:LVV393395 MFR393376:MFR393395 MPN393376:MPN393395 MZJ393376:MZJ393395 NJF393376:NJF393395 NTB393376:NTB393395 OCX393376:OCX393395 OMT393376:OMT393395 OWP393376:OWP393395 PGL393376:PGL393395 PQH393376:PQH393395 QAD393376:QAD393395 QJZ393376:QJZ393395 QTV393376:QTV393395 RDR393376:RDR393395 RNN393376:RNN393395 RXJ393376:RXJ393395 SHF393376:SHF393395 SRB393376:SRB393395 TAX393376:TAX393395 TKT393376:TKT393395 TUP393376:TUP393395 UEL393376:UEL393395 UOH393376:UOH393395 UYD393376:UYD393395 VHZ393376:VHZ393395 VRV393376:VRV393395 WBR393376:WBR393395 WLN393376:WLN393395 WVJ393376:WVJ393395 B458935:B458954 IX458912:IX458931 ST458912:ST458931 ACP458912:ACP458931 AML458912:AML458931 AWH458912:AWH458931 BGD458912:BGD458931 BPZ458912:BPZ458931 BZV458912:BZV458931 CJR458912:CJR458931 CTN458912:CTN458931 DDJ458912:DDJ458931 DNF458912:DNF458931 DXB458912:DXB458931 EGX458912:EGX458931 EQT458912:EQT458931 FAP458912:FAP458931 FKL458912:FKL458931 FUH458912:FUH458931 GED458912:GED458931 GNZ458912:GNZ458931 GXV458912:GXV458931 HHR458912:HHR458931 HRN458912:HRN458931 IBJ458912:IBJ458931 ILF458912:ILF458931 IVB458912:IVB458931 JEX458912:JEX458931 JOT458912:JOT458931 JYP458912:JYP458931 KIL458912:KIL458931 KSH458912:KSH458931 LCD458912:LCD458931 LLZ458912:LLZ458931 LVV458912:LVV458931 MFR458912:MFR458931 MPN458912:MPN458931 MZJ458912:MZJ458931 NJF458912:NJF458931 NTB458912:NTB458931 OCX458912:OCX458931 OMT458912:OMT458931 OWP458912:OWP458931 PGL458912:PGL458931 PQH458912:PQH458931 QAD458912:QAD458931 QJZ458912:QJZ458931 QTV458912:QTV458931 RDR458912:RDR458931 RNN458912:RNN458931 RXJ458912:RXJ458931 SHF458912:SHF458931 SRB458912:SRB458931 TAX458912:TAX458931 TKT458912:TKT458931 TUP458912:TUP458931 UEL458912:UEL458931 UOH458912:UOH458931 UYD458912:UYD458931 VHZ458912:VHZ458931 VRV458912:VRV458931 WBR458912:WBR458931 WLN458912:WLN458931 WVJ458912:WVJ458931 B524471:B524490 IX524448:IX524467 ST524448:ST524467 ACP524448:ACP524467 AML524448:AML524467 AWH524448:AWH524467 BGD524448:BGD524467 BPZ524448:BPZ524467 BZV524448:BZV524467 CJR524448:CJR524467 CTN524448:CTN524467 DDJ524448:DDJ524467 DNF524448:DNF524467 DXB524448:DXB524467 EGX524448:EGX524467 EQT524448:EQT524467 FAP524448:FAP524467 FKL524448:FKL524467 FUH524448:FUH524467 GED524448:GED524467 GNZ524448:GNZ524467 GXV524448:GXV524467 HHR524448:HHR524467 HRN524448:HRN524467 IBJ524448:IBJ524467 ILF524448:ILF524467 IVB524448:IVB524467 JEX524448:JEX524467 JOT524448:JOT524467 JYP524448:JYP524467 KIL524448:KIL524467 KSH524448:KSH524467 LCD524448:LCD524467 LLZ524448:LLZ524467 LVV524448:LVV524467 MFR524448:MFR524467 MPN524448:MPN524467 MZJ524448:MZJ524467 NJF524448:NJF524467 NTB524448:NTB524467 OCX524448:OCX524467 OMT524448:OMT524467 OWP524448:OWP524467 PGL524448:PGL524467 PQH524448:PQH524467 QAD524448:QAD524467 QJZ524448:QJZ524467 QTV524448:QTV524467 RDR524448:RDR524467 RNN524448:RNN524467 RXJ524448:RXJ524467 SHF524448:SHF524467 SRB524448:SRB524467 TAX524448:TAX524467 TKT524448:TKT524467 TUP524448:TUP524467 UEL524448:UEL524467 UOH524448:UOH524467 UYD524448:UYD524467 VHZ524448:VHZ524467 VRV524448:VRV524467 WBR524448:WBR524467 WLN524448:WLN524467 WVJ524448:WVJ524467 B590007:B590026 IX589984:IX590003 ST589984:ST590003 ACP589984:ACP590003 AML589984:AML590003 AWH589984:AWH590003 BGD589984:BGD590003 BPZ589984:BPZ590003 BZV589984:BZV590003 CJR589984:CJR590003 CTN589984:CTN590003 DDJ589984:DDJ590003 DNF589984:DNF590003 DXB589984:DXB590003 EGX589984:EGX590003 EQT589984:EQT590003 FAP589984:FAP590003 FKL589984:FKL590003 FUH589984:FUH590003 GED589984:GED590003 GNZ589984:GNZ590003 GXV589984:GXV590003 HHR589984:HHR590003 HRN589984:HRN590003 IBJ589984:IBJ590003 ILF589984:ILF590003 IVB589984:IVB590003 JEX589984:JEX590003 JOT589984:JOT590003 JYP589984:JYP590003 KIL589984:KIL590003 KSH589984:KSH590003 LCD589984:LCD590003 LLZ589984:LLZ590003 LVV589984:LVV590003 MFR589984:MFR590003 MPN589984:MPN590003 MZJ589984:MZJ590003 NJF589984:NJF590003 NTB589984:NTB590003 OCX589984:OCX590003 OMT589984:OMT590003 OWP589984:OWP590003 PGL589984:PGL590003 PQH589984:PQH590003 QAD589984:QAD590003 QJZ589984:QJZ590003 QTV589984:QTV590003 RDR589984:RDR590003 RNN589984:RNN590003 RXJ589984:RXJ590003 SHF589984:SHF590003 SRB589984:SRB590003 TAX589984:TAX590003 TKT589984:TKT590003 TUP589984:TUP590003 UEL589984:UEL590003 UOH589984:UOH590003 UYD589984:UYD590003 VHZ589984:VHZ590003 VRV589984:VRV590003 WBR589984:WBR590003 WLN589984:WLN590003 WVJ589984:WVJ590003 B655543:B655562 IX655520:IX655539 ST655520:ST655539 ACP655520:ACP655539 AML655520:AML655539 AWH655520:AWH655539 BGD655520:BGD655539 BPZ655520:BPZ655539 BZV655520:BZV655539 CJR655520:CJR655539 CTN655520:CTN655539 DDJ655520:DDJ655539 DNF655520:DNF655539 DXB655520:DXB655539 EGX655520:EGX655539 EQT655520:EQT655539 FAP655520:FAP655539 FKL655520:FKL655539 FUH655520:FUH655539 GED655520:GED655539 GNZ655520:GNZ655539 GXV655520:GXV655539 HHR655520:HHR655539 HRN655520:HRN655539 IBJ655520:IBJ655539 ILF655520:ILF655539 IVB655520:IVB655539 JEX655520:JEX655539 JOT655520:JOT655539 JYP655520:JYP655539 KIL655520:KIL655539 KSH655520:KSH655539 LCD655520:LCD655539 LLZ655520:LLZ655539 LVV655520:LVV655539 MFR655520:MFR655539 MPN655520:MPN655539 MZJ655520:MZJ655539 NJF655520:NJF655539 NTB655520:NTB655539 OCX655520:OCX655539 OMT655520:OMT655539 OWP655520:OWP655539 PGL655520:PGL655539 PQH655520:PQH655539 QAD655520:QAD655539 QJZ655520:QJZ655539 QTV655520:QTV655539 RDR655520:RDR655539 RNN655520:RNN655539 RXJ655520:RXJ655539 SHF655520:SHF655539 SRB655520:SRB655539 TAX655520:TAX655539 TKT655520:TKT655539 TUP655520:TUP655539 UEL655520:UEL655539 UOH655520:UOH655539 UYD655520:UYD655539 VHZ655520:VHZ655539 VRV655520:VRV655539 WBR655520:WBR655539 WLN655520:WLN655539 WVJ655520:WVJ655539 B721079:B721098 IX721056:IX721075 ST721056:ST721075 ACP721056:ACP721075 AML721056:AML721075 AWH721056:AWH721075 BGD721056:BGD721075 BPZ721056:BPZ721075 BZV721056:BZV721075 CJR721056:CJR721075 CTN721056:CTN721075 DDJ721056:DDJ721075 DNF721056:DNF721075 DXB721056:DXB721075 EGX721056:EGX721075 EQT721056:EQT721075 FAP721056:FAP721075 FKL721056:FKL721075 FUH721056:FUH721075 GED721056:GED721075 GNZ721056:GNZ721075 GXV721056:GXV721075 HHR721056:HHR721075 HRN721056:HRN721075 IBJ721056:IBJ721075 ILF721056:ILF721075 IVB721056:IVB721075 JEX721056:JEX721075 JOT721056:JOT721075 JYP721056:JYP721075 KIL721056:KIL721075 KSH721056:KSH721075 LCD721056:LCD721075 LLZ721056:LLZ721075 LVV721056:LVV721075 MFR721056:MFR721075 MPN721056:MPN721075 MZJ721056:MZJ721075 NJF721056:NJF721075 NTB721056:NTB721075 OCX721056:OCX721075 OMT721056:OMT721075 OWP721056:OWP721075 PGL721056:PGL721075 PQH721056:PQH721075 QAD721056:QAD721075 QJZ721056:QJZ721075 QTV721056:QTV721075 RDR721056:RDR721075 RNN721056:RNN721075 RXJ721056:RXJ721075 SHF721056:SHF721075 SRB721056:SRB721075 TAX721056:TAX721075 TKT721056:TKT721075 TUP721056:TUP721075 UEL721056:UEL721075 UOH721056:UOH721075 UYD721056:UYD721075 VHZ721056:VHZ721075 VRV721056:VRV721075 WBR721056:WBR721075 WLN721056:WLN721075 WVJ721056:WVJ721075 B786615:B786634 IX786592:IX786611 ST786592:ST786611 ACP786592:ACP786611 AML786592:AML786611 AWH786592:AWH786611 BGD786592:BGD786611 BPZ786592:BPZ786611 BZV786592:BZV786611 CJR786592:CJR786611 CTN786592:CTN786611 DDJ786592:DDJ786611 DNF786592:DNF786611 DXB786592:DXB786611 EGX786592:EGX786611 EQT786592:EQT786611 FAP786592:FAP786611 FKL786592:FKL786611 FUH786592:FUH786611 GED786592:GED786611 GNZ786592:GNZ786611 GXV786592:GXV786611 HHR786592:HHR786611 HRN786592:HRN786611 IBJ786592:IBJ786611 ILF786592:ILF786611 IVB786592:IVB786611 JEX786592:JEX786611 JOT786592:JOT786611 JYP786592:JYP786611 KIL786592:KIL786611 KSH786592:KSH786611 LCD786592:LCD786611 LLZ786592:LLZ786611 LVV786592:LVV786611 MFR786592:MFR786611 MPN786592:MPN786611 MZJ786592:MZJ786611 NJF786592:NJF786611 NTB786592:NTB786611 OCX786592:OCX786611 OMT786592:OMT786611 OWP786592:OWP786611 PGL786592:PGL786611 PQH786592:PQH786611 QAD786592:QAD786611 QJZ786592:QJZ786611 QTV786592:QTV786611 RDR786592:RDR786611 RNN786592:RNN786611 RXJ786592:RXJ786611 SHF786592:SHF786611 SRB786592:SRB786611 TAX786592:TAX786611 TKT786592:TKT786611 TUP786592:TUP786611 UEL786592:UEL786611 UOH786592:UOH786611 UYD786592:UYD786611 VHZ786592:VHZ786611 VRV786592:VRV786611 WBR786592:WBR786611 WLN786592:WLN786611 WVJ786592:WVJ786611 B852151:B852170 IX852128:IX852147 ST852128:ST852147 ACP852128:ACP852147 AML852128:AML852147 AWH852128:AWH852147 BGD852128:BGD852147 BPZ852128:BPZ852147 BZV852128:BZV852147 CJR852128:CJR852147 CTN852128:CTN852147 DDJ852128:DDJ852147 DNF852128:DNF852147 DXB852128:DXB852147 EGX852128:EGX852147 EQT852128:EQT852147 FAP852128:FAP852147 FKL852128:FKL852147 FUH852128:FUH852147 GED852128:GED852147 GNZ852128:GNZ852147 GXV852128:GXV852147 HHR852128:HHR852147 HRN852128:HRN852147 IBJ852128:IBJ852147 ILF852128:ILF852147 IVB852128:IVB852147 JEX852128:JEX852147 JOT852128:JOT852147 JYP852128:JYP852147 KIL852128:KIL852147 KSH852128:KSH852147 LCD852128:LCD852147 LLZ852128:LLZ852147 LVV852128:LVV852147 MFR852128:MFR852147 MPN852128:MPN852147 MZJ852128:MZJ852147 NJF852128:NJF852147 NTB852128:NTB852147 OCX852128:OCX852147 OMT852128:OMT852147 OWP852128:OWP852147 PGL852128:PGL852147 PQH852128:PQH852147 QAD852128:QAD852147 QJZ852128:QJZ852147 QTV852128:QTV852147 RDR852128:RDR852147 RNN852128:RNN852147 RXJ852128:RXJ852147 SHF852128:SHF852147 SRB852128:SRB852147 TAX852128:TAX852147 TKT852128:TKT852147 TUP852128:TUP852147 UEL852128:UEL852147 UOH852128:UOH852147 UYD852128:UYD852147 VHZ852128:VHZ852147 VRV852128:VRV852147 WBR852128:WBR852147 WLN852128:WLN852147 WVJ852128:WVJ852147 B917687:B917706 IX917664:IX917683 ST917664:ST917683 ACP917664:ACP917683 AML917664:AML917683 AWH917664:AWH917683 BGD917664:BGD917683 BPZ917664:BPZ917683 BZV917664:BZV917683 CJR917664:CJR917683 CTN917664:CTN917683 DDJ917664:DDJ917683 DNF917664:DNF917683 DXB917664:DXB917683 EGX917664:EGX917683 EQT917664:EQT917683 FAP917664:FAP917683 FKL917664:FKL917683 FUH917664:FUH917683 GED917664:GED917683 GNZ917664:GNZ917683 GXV917664:GXV917683 HHR917664:HHR917683 HRN917664:HRN917683 IBJ917664:IBJ917683 ILF917664:ILF917683 IVB917664:IVB917683 JEX917664:JEX917683 JOT917664:JOT917683 JYP917664:JYP917683 KIL917664:KIL917683 KSH917664:KSH917683 LCD917664:LCD917683 LLZ917664:LLZ917683 LVV917664:LVV917683 MFR917664:MFR917683 MPN917664:MPN917683 MZJ917664:MZJ917683 NJF917664:NJF917683 NTB917664:NTB917683 OCX917664:OCX917683 OMT917664:OMT917683 OWP917664:OWP917683 PGL917664:PGL917683 PQH917664:PQH917683 QAD917664:QAD917683 QJZ917664:QJZ917683 QTV917664:QTV917683 RDR917664:RDR917683 RNN917664:RNN917683 RXJ917664:RXJ917683 SHF917664:SHF917683 SRB917664:SRB917683 TAX917664:TAX917683 TKT917664:TKT917683 TUP917664:TUP917683 UEL917664:UEL917683 UOH917664:UOH917683 UYD917664:UYD917683 VHZ917664:VHZ917683 VRV917664:VRV917683 WBR917664:WBR917683 WLN917664:WLN917683 WVJ917664:WVJ917683 B983223:B983242 IX983200:IX983219 ST983200:ST983219 ACP983200:ACP983219 AML983200:AML983219 AWH983200:AWH983219 BGD983200:BGD983219 BPZ983200:BPZ983219 BZV983200:BZV983219 CJR983200:CJR983219 CTN983200:CTN983219 DDJ983200:DDJ983219 DNF983200:DNF983219 DXB983200:DXB983219 EGX983200:EGX983219 EQT983200:EQT983219 FAP983200:FAP983219 FKL983200:FKL983219 FUH983200:FUH983219 GED983200:GED983219 GNZ983200:GNZ983219 GXV983200:GXV983219 HHR983200:HHR983219 HRN983200:HRN983219 IBJ983200:IBJ983219 ILF983200:ILF983219 IVB983200:IVB983219 JEX983200:JEX983219 JOT983200:JOT983219 JYP983200:JYP983219 KIL983200:KIL983219 KSH983200:KSH983219 LCD983200:LCD983219 LLZ983200:LLZ983219 LVV983200:LVV983219 MFR983200:MFR983219 MPN983200:MPN983219 MZJ983200:MZJ983219 NJF983200:NJF983219 NTB983200:NTB983219 OCX983200:OCX983219 OMT983200:OMT983219 OWP983200:OWP983219 PGL983200:PGL983219 PQH983200:PQH983219 QAD983200:QAD983219 QJZ983200:QJZ983219 QTV983200:QTV983219 RDR983200:RDR983219 RNN983200:RNN983219 RXJ983200:RXJ983219 SHF983200:SHF983219 SRB983200:SRB983219 TAX983200:TAX983219 TKT983200:TKT983219 TUP983200:TUP983219 UEL983200:UEL983219 UOH983200:UOH983219 UYD983200:UYD983219 VHZ983200:VHZ983219 VRV983200:VRV983219 WBR983200:WBR983219 WLN983200:WLN983219 WVJ983200:WVJ983219 G158:G177 JC158:JC177 SY158:SY177 ACU158:ACU177 AMQ158:AMQ177 AWM158:AWM177 BGI158:BGI177 BQE158:BQE177 CAA158:CAA177 CJW158:CJW177 CTS158:CTS177 DDO158:DDO177 DNK158:DNK177 DXG158:DXG177 EHC158:EHC177 EQY158:EQY177 FAU158:FAU177 FKQ158:FKQ177 FUM158:FUM177 GEI158:GEI177 GOE158:GOE177 GYA158:GYA177 HHW158:HHW177 HRS158:HRS177 IBO158:IBO177 ILK158:ILK177 IVG158:IVG177 JFC158:JFC177 JOY158:JOY177 JYU158:JYU177 KIQ158:KIQ177 KSM158:KSM177 LCI158:LCI177 LME158:LME177 LWA158:LWA177 MFW158:MFW177 MPS158:MPS177 MZO158:MZO177 NJK158:NJK177 NTG158:NTG177 ODC158:ODC177 OMY158:OMY177 OWU158:OWU177 PGQ158:PGQ177 PQM158:PQM177 QAI158:QAI177 QKE158:QKE177 QUA158:QUA177 RDW158:RDW177 RNS158:RNS177 RXO158:RXO177 SHK158:SHK177 SRG158:SRG177 TBC158:TBC177 TKY158:TKY177 TUU158:TUU177 UEQ158:UEQ177 UOM158:UOM177 UYI158:UYI177 VIE158:VIE177 VSA158:VSA177 WBW158:WBW177 WLS158:WLS177 WVO158:WVO177 G65719:G65738 JC65696:JC65715 SY65696:SY65715 ACU65696:ACU65715 AMQ65696:AMQ65715 AWM65696:AWM65715 BGI65696:BGI65715 BQE65696:BQE65715 CAA65696:CAA65715 CJW65696:CJW65715 CTS65696:CTS65715 DDO65696:DDO65715 DNK65696:DNK65715 DXG65696:DXG65715 EHC65696:EHC65715 EQY65696:EQY65715 FAU65696:FAU65715 FKQ65696:FKQ65715 FUM65696:FUM65715 GEI65696:GEI65715 GOE65696:GOE65715 GYA65696:GYA65715 HHW65696:HHW65715 HRS65696:HRS65715 IBO65696:IBO65715 ILK65696:ILK65715 IVG65696:IVG65715 JFC65696:JFC65715 JOY65696:JOY65715 JYU65696:JYU65715 KIQ65696:KIQ65715 KSM65696:KSM65715 LCI65696:LCI65715 LME65696:LME65715 LWA65696:LWA65715 MFW65696:MFW65715 MPS65696:MPS65715 MZO65696:MZO65715 NJK65696:NJK65715 NTG65696:NTG65715 ODC65696:ODC65715 OMY65696:OMY65715 OWU65696:OWU65715 PGQ65696:PGQ65715 PQM65696:PQM65715 QAI65696:QAI65715 QKE65696:QKE65715 QUA65696:QUA65715 RDW65696:RDW65715 RNS65696:RNS65715 RXO65696:RXO65715 SHK65696:SHK65715 SRG65696:SRG65715 TBC65696:TBC65715 TKY65696:TKY65715 TUU65696:TUU65715 UEQ65696:UEQ65715 UOM65696:UOM65715 UYI65696:UYI65715 VIE65696:VIE65715 VSA65696:VSA65715 WBW65696:WBW65715 WLS65696:WLS65715 WVO65696:WVO65715 G131255:G131274 JC131232:JC131251 SY131232:SY131251 ACU131232:ACU131251 AMQ131232:AMQ131251 AWM131232:AWM131251 BGI131232:BGI131251 BQE131232:BQE131251 CAA131232:CAA131251 CJW131232:CJW131251 CTS131232:CTS131251 DDO131232:DDO131251 DNK131232:DNK131251 DXG131232:DXG131251 EHC131232:EHC131251 EQY131232:EQY131251 FAU131232:FAU131251 FKQ131232:FKQ131251 FUM131232:FUM131251 GEI131232:GEI131251 GOE131232:GOE131251 GYA131232:GYA131251 HHW131232:HHW131251 HRS131232:HRS131251 IBO131232:IBO131251 ILK131232:ILK131251 IVG131232:IVG131251 JFC131232:JFC131251 JOY131232:JOY131251 JYU131232:JYU131251 KIQ131232:KIQ131251 KSM131232:KSM131251 LCI131232:LCI131251 LME131232:LME131251 LWA131232:LWA131251 MFW131232:MFW131251 MPS131232:MPS131251 MZO131232:MZO131251 NJK131232:NJK131251 NTG131232:NTG131251 ODC131232:ODC131251 OMY131232:OMY131251 OWU131232:OWU131251 PGQ131232:PGQ131251 PQM131232:PQM131251 QAI131232:QAI131251 QKE131232:QKE131251 QUA131232:QUA131251 RDW131232:RDW131251 RNS131232:RNS131251 RXO131232:RXO131251 SHK131232:SHK131251 SRG131232:SRG131251 TBC131232:TBC131251 TKY131232:TKY131251 TUU131232:TUU131251 UEQ131232:UEQ131251 UOM131232:UOM131251 UYI131232:UYI131251 VIE131232:VIE131251 VSA131232:VSA131251 WBW131232:WBW131251 WLS131232:WLS131251 WVO131232:WVO131251 G196791:G196810 JC196768:JC196787 SY196768:SY196787 ACU196768:ACU196787 AMQ196768:AMQ196787 AWM196768:AWM196787 BGI196768:BGI196787 BQE196768:BQE196787 CAA196768:CAA196787 CJW196768:CJW196787 CTS196768:CTS196787 DDO196768:DDO196787 DNK196768:DNK196787 DXG196768:DXG196787 EHC196768:EHC196787 EQY196768:EQY196787 FAU196768:FAU196787 FKQ196768:FKQ196787 FUM196768:FUM196787 GEI196768:GEI196787 GOE196768:GOE196787 GYA196768:GYA196787 HHW196768:HHW196787 HRS196768:HRS196787 IBO196768:IBO196787 ILK196768:ILK196787 IVG196768:IVG196787 JFC196768:JFC196787 JOY196768:JOY196787 JYU196768:JYU196787 KIQ196768:KIQ196787 KSM196768:KSM196787 LCI196768:LCI196787 LME196768:LME196787 LWA196768:LWA196787 MFW196768:MFW196787 MPS196768:MPS196787 MZO196768:MZO196787 NJK196768:NJK196787 NTG196768:NTG196787 ODC196768:ODC196787 OMY196768:OMY196787 OWU196768:OWU196787 PGQ196768:PGQ196787 PQM196768:PQM196787 QAI196768:QAI196787 QKE196768:QKE196787 QUA196768:QUA196787 RDW196768:RDW196787 RNS196768:RNS196787 RXO196768:RXO196787 SHK196768:SHK196787 SRG196768:SRG196787 TBC196768:TBC196787 TKY196768:TKY196787 TUU196768:TUU196787 UEQ196768:UEQ196787 UOM196768:UOM196787 UYI196768:UYI196787 VIE196768:VIE196787 VSA196768:VSA196787 WBW196768:WBW196787 WLS196768:WLS196787 WVO196768:WVO196787 G262327:G262346 JC262304:JC262323 SY262304:SY262323 ACU262304:ACU262323 AMQ262304:AMQ262323 AWM262304:AWM262323 BGI262304:BGI262323 BQE262304:BQE262323 CAA262304:CAA262323 CJW262304:CJW262323 CTS262304:CTS262323 DDO262304:DDO262323 DNK262304:DNK262323 DXG262304:DXG262323 EHC262304:EHC262323 EQY262304:EQY262323 FAU262304:FAU262323 FKQ262304:FKQ262323 FUM262304:FUM262323 GEI262304:GEI262323 GOE262304:GOE262323 GYA262304:GYA262323 HHW262304:HHW262323 HRS262304:HRS262323 IBO262304:IBO262323 ILK262304:ILK262323 IVG262304:IVG262323 JFC262304:JFC262323 JOY262304:JOY262323 JYU262304:JYU262323 KIQ262304:KIQ262323 KSM262304:KSM262323 LCI262304:LCI262323 LME262304:LME262323 LWA262304:LWA262323 MFW262304:MFW262323 MPS262304:MPS262323 MZO262304:MZO262323 NJK262304:NJK262323 NTG262304:NTG262323 ODC262304:ODC262323 OMY262304:OMY262323 OWU262304:OWU262323 PGQ262304:PGQ262323 PQM262304:PQM262323 QAI262304:QAI262323 QKE262304:QKE262323 QUA262304:QUA262323 RDW262304:RDW262323 RNS262304:RNS262323 RXO262304:RXO262323 SHK262304:SHK262323 SRG262304:SRG262323 TBC262304:TBC262323 TKY262304:TKY262323 TUU262304:TUU262323 UEQ262304:UEQ262323 UOM262304:UOM262323 UYI262304:UYI262323 VIE262304:VIE262323 VSA262304:VSA262323 WBW262304:WBW262323 WLS262304:WLS262323 WVO262304:WVO262323 G327863:G327882 JC327840:JC327859 SY327840:SY327859 ACU327840:ACU327859 AMQ327840:AMQ327859 AWM327840:AWM327859 BGI327840:BGI327859 BQE327840:BQE327859 CAA327840:CAA327859 CJW327840:CJW327859 CTS327840:CTS327859 DDO327840:DDO327859 DNK327840:DNK327859 DXG327840:DXG327859 EHC327840:EHC327859 EQY327840:EQY327859 FAU327840:FAU327859 FKQ327840:FKQ327859 FUM327840:FUM327859 GEI327840:GEI327859 GOE327840:GOE327859 GYA327840:GYA327859 HHW327840:HHW327859 HRS327840:HRS327859 IBO327840:IBO327859 ILK327840:ILK327859 IVG327840:IVG327859 JFC327840:JFC327859 JOY327840:JOY327859 JYU327840:JYU327859 KIQ327840:KIQ327859 KSM327840:KSM327859 LCI327840:LCI327859 LME327840:LME327859 LWA327840:LWA327859 MFW327840:MFW327859 MPS327840:MPS327859 MZO327840:MZO327859 NJK327840:NJK327859 NTG327840:NTG327859 ODC327840:ODC327859 OMY327840:OMY327859 OWU327840:OWU327859 PGQ327840:PGQ327859 PQM327840:PQM327859 QAI327840:QAI327859 QKE327840:QKE327859 QUA327840:QUA327859 RDW327840:RDW327859 RNS327840:RNS327859 RXO327840:RXO327859 SHK327840:SHK327859 SRG327840:SRG327859 TBC327840:TBC327859 TKY327840:TKY327859 TUU327840:TUU327859 UEQ327840:UEQ327859 UOM327840:UOM327859 UYI327840:UYI327859 VIE327840:VIE327859 VSA327840:VSA327859 WBW327840:WBW327859 WLS327840:WLS327859 WVO327840:WVO327859 G393399:G393418 JC393376:JC393395 SY393376:SY393395 ACU393376:ACU393395 AMQ393376:AMQ393395 AWM393376:AWM393395 BGI393376:BGI393395 BQE393376:BQE393395 CAA393376:CAA393395 CJW393376:CJW393395 CTS393376:CTS393395 DDO393376:DDO393395 DNK393376:DNK393395 DXG393376:DXG393395 EHC393376:EHC393395 EQY393376:EQY393395 FAU393376:FAU393395 FKQ393376:FKQ393395 FUM393376:FUM393395 GEI393376:GEI393395 GOE393376:GOE393395 GYA393376:GYA393395 HHW393376:HHW393395 HRS393376:HRS393395 IBO393376:IBO393395 ILK393376:ILK393395 IVG393376:IVG393395 JFC393376:JFC393395 JOY393376:JOY393395 JYU393376:JYU393395 KIQ393376:KIQ393395 KSM393376:KSM393395 LCI393376:LCI393395 LME393376:LME393395 LWA393376:LWA393395 MFW393376:MFW393395 MPS393376:MPS393395 MZO393376:MZO393395 NJK393376:NJK393395 NTG393376:NTG393395 ODC393376:ODC393395 OMY393376:OMY393395 OWU393376:OWU393395 PGQ393376:PGQ393395 PQM393376:PQM393395 QAI393376:QAI393395 QKE393376:QKE393395 QUA393376:QUA393395 RDW393376:RDW393395 RNS393376:RNS393395 RXO393376:RXO393395 SHK393376:SHK393395 SRG393376:SRG393395 TBC393376:TBC393395 TKY393376:TKY393395 TUU393376:TUU393395 UEQ393376:UEQ393395 UOM393376:UOM393395 UYI393376:UYI393395 VIE393376:VIE393395 VSA393376:VSA393395 WBW393376:WBW393395 WLS393376:WLS393395 WVO393376:WVO393395 G458935:G458954 JC458912:JC458931 SY458912:SY458931 ACU458912:ACU458931 AMQ458912:AMQ458931 AWM458912:AWM458931 BGI458912:BGI458931 BQE458912:BQE458931 CAA458912:CAA458931 CJW458912:CJW458931 CTS458912:CTS458931 DDO458912:DDO458931 DNK458912:DNK458931 DXG458912:DXG458931 EHC458912:EHC458931 EQY458912:EQY458931 FAU458912:FAU458931 FKQ458912:FKQ458931 FUM458912:FUM458931 GEI458912:GEI458931 GOE458912:GOE458931 GYA458912:GYA458931 HHW458912:HHW458931 HRS458912:HRS458931 IBO458912:IBO458931 ILK458912:ILK458931 IVG458912:IVG458931 JFC458912:JFC458931 JOY458912:JOY458931 JYU458912:JYU458931 KIQ458912:KIQ458931 KSM458912:KSM458931 LCI458912:LCI458931 LME458912:LME458931 LWA458912:LWA458931 MFW458912:MFW458931 MPS458912:MPS458931 MZO458912:MZO458931 NJK458912:NJK458931 NTG458912:NTG458931 ODC458912:ODC458931 OMY458912:OMY458931 OWU458912:OWU458931 PGQ458912:PGQ458931 PQM458912:PQM458931 QAI458912:QAI458931 QKE458912:QKE458931 QUA458912:QUA458931 RDW458912:RDW458931 RNS458912:RNS458931 RXO458912:RXO458931 SHK458912:SHK458931 SRG458912:SRG458931 TBC458912:TBC458931 TKY458912:TKY458931 TUU458912:TUU458931 UEQ458912:UEQ458931 UOM458912:UOM458931 UYI458912:UYI458931 VIE458912:VIE458931 VSA458912:VSA458931 WBW458912:WBW458931 WLS458912:WLS458931 WVO458912:WVO458931 G524471:G524490 JC524448:JC524467 SY524448:SY524467 ACU524448:ACU524467 AMQ524448:AMQ524467 AWM524448:AWM524467 BGI524448:BGI524467 BQE524448:BQE524467 CAA524448:CAA524467 CJW524448:CJW524467 CTS524448:CTS524467 DDO524448:DDO524467 DNK524448:DNK524467 DXG524448:DXG524467 EHC524448:EHC524467 EQY524448:EQY524467 FAU524448:FAU524467 FKQ524448:FKQ524467 FUM524448:FUM524467 GEI524448:GEI524467 GOE524448:GOE524467 GYA524448:GYA524467 HHW524448:HHW524467 HRS524448:HRS524467 IBO524448:IBO524467 ILK524448:ILK524467 IVG524448:IVG524467 JFC524448:JFC524467 JOY524448:JOY524467 JYU524448:JYU524467 KIQ524448:KIQ524467 KSM524448:KSM524467 LCI524448:LCI524467 LME524448:LME524467 LWA524448:LWA524467 MFW524448:MFW524467 MPS524448:MPS524467 MZO524448:MZO524467 NJK524448:NJK524467 NTG524448:NTG524467 ODC524448:ODC524467 OMY524448:OMY524467 OWU524448:OWU524467 PGQ524448:PGQ524467 PQM524448:PQM524467 QAI524448:QAI524467 QKE524448:QKE524467 QUA524448:QUA524467 RDW524448:RDW524467 RNS524448:RNS524467 RXO524448:RXO524467 SHK524448:SHK524467 SRG524448:SRG524467 TBC524448:TBC524467 TKY524448:TKY524467 TUU524448:TUU524467 UEQ524448:UEQ524467 UOM524448:UOM524467 UYI524448:UYI524467 VIE524448:VIE524467 VSA524448:VSA524467 WBW524448:WBW524467 WLS524448:WLS524467 WVO524448:WVO524467 G590007:G590026 JC589984:JC590003 SY589984:SY590003 ACU589984:ACU590003 AMQ589984:AMQ590003 AWM589984:AWM590003 BGI589984:BGI590003 BQE589984:BQE590003 CAA589984:CAA590003 CJW589984:CJW590003 CTS589984:CTS590003 DDO589984:DDO590003 DNK589984:DNK590003 DXG589984:DXG590003 EHC589984:EHC590003 EQY589984:EQY590003 FAU589984:FAU590003 FKQ589984:FKQ590003 FUM589984:FUM590003 GEI589984:GEI590003 GOE589984:GOE590003 GYA589984:GYA590003 HHW589984:HHW590003 HRS589984:HRS590003 IBO589984:IBO590003 ILK589984:ILK590003 IVG589984:IVG590003 JFC589984:JFC590003 JOY589984:JOY590003 JYU589984:JYU590003 KIQ589984:KIQ590003 KSM589984:KSM590003 LCI589984:LCI590003 LME589984:LME590003 LWA589984:LWA590003 MFW589984:MFW590003 MPS589984:MPS590003 MZO589984:MZO590003 NJK589984:NJK590003 NTG589984:NTG590003 ODC589984:ODC590003 OMY589984:OMY590003 OWU589984:OWU590003 PGQ589984:PGQ590003 PQM589984:PQM590003 QAI589984:QAI590003 QKE589984:QKE590003 QUA589984:QUA590003 RDW589984:RDW590003 RNS589984:RNS590003 RXO589984:RXO590003 SHK589984:SHK590003 SRG589984:SRG590003 TBC589984:TBC590003 TKY589984:TKY590003 TUU589984:TUU590003 UEQ589984:UEQ590003 UOM589984:UOM590003 UYI589984:UYI590003 VIE589984:VIE590003 VSA589984:VSA590003 WBW589984:WBW590003 WLS589984:WLS590003 WVO589984:WVO590003 G655543:G655562 JC655520:JC655539 SY655520:SY655539 ACU655520:ACU655539 AMQ655520:AMQ655539 AWM655520:AWM655539 BGI655520:BGI655539 BQE655520:BQE655539 CAA655520:CAA655539 CJW655520:CJW655539 CTS655520:CTS655539 DDO655520:DDO655539 DNK655520:DNK655539 DXG655520:DXG655539 EHC655520:EHC655539 EQY655520:EQY655539 FAU655520:FAU655539 FKQ655520:FKQ655539 FUM655520:FUM655539 GEI655520:GEI655539 GOE655520:GOE655539 GYA655520:GYA655539 HHW655520:HHW655539 HRS655520:HRS655539 IBO655520:IBO655539 ILK655520:ILK655539 IVG655520:IVG655539 JFC655520:JFC655539 JOY655520:JOY655539 JYU655520:JYU655539 KIQ655520:KIQ655539 KSM655520:KSM655539 LCI655520:LCI655539 LME655520:LME655539 LWA655520:LWA655539 MFW655520:MFW655539 MPS655520:MPS655539 MZO655520:MZO655539 NJK655520:NJK655539 NTG655520:NTG655539 ODC655520:ODC655539 OMY655520:OMY655539 OWU655520:OWU655539 PGQ655520:PGQ655539 PQM655520:PQM655539 QAI655520:QAI655539 QKE655520:QKE655539 QUA655520:QUA655539 RDW655520:RDW655539 RNS655520:RNS655539 RXO655520:RXO655539 SHK655520:SHK655539 SRG655520:SRG655539 TBC655520:TBC655539 TKY655520:TKY655539 TUU655520:TUU655539 UEQ655520:UEQ655539 UOM655520:UOM655539 UYI655520:UYI655539 VIE655520:VIE655539 VSA655520:VSA655539 WBW655520:WBW655539 WLS655520:WLS655539 WVO655520:WVO655539 G721079:G721098 JC721056:JC721075 SY721056:SY721075 ACU721056:ACU721075 AMQ721056:AMQ721075 AWM721056:AWM721075 BGI721056:BGI721075 BQE721056:BQE721075 CAA721056:CAA721075 CJW721056:CJW721075 CTS721056:CTS721075 DDO721056:DDO721075 DNK721056:DNK721075 DXG721056:DXG721075 EHC721056:EHC721075 EQY721056:EQY721075 FAU721056:FAU721075 FKQ721056:FKQ721075 FUM721056:FUM721075 GEI721056:GEI721075 GOE721056:GOE721075 GYA721056:GYA721075 HHW721056:HHW721075 HRS721056:HRS721075 IBO721056:IBO721075 ILK721056:ILK721075 IVG721056:IVG721075 JFC721056:JFC721075 JOY721056:JOY721075 JYU721056:JYU721075 KIQ721056:KIQ721075 KSM721056:KSM721075 LCI721056:LCI721075 LME721056:LME721075 LWA721056:LWA721075 MFW721056:MFW721075 MPS721056:MPS721075 MZO721056:MZO721075 NJK721056:NJK721075 NTG721056:NTG721075 ODC721056:ODC721075 OMY721056:OMY721075 OWU721056:OWU721075 PGQ721056:PGQ721075 PQM721056:PQM721075 QAI721056:QAI721075 QKE721056:QKE721075 QUA721056:QUA721075 RDW721056:RDW721075 RNS721056:RNS721075 RXO721056:RXO721075 SHK721056:SHK721075 SRG721056:SRG721075 TBC721056:TBC721075 TKY721056:TKY721075 TUU721056:TUU721075 UEQ721056:UEQ721075 UOM721056:UOM721075 UYI721056:UYI721075 VIE721056:VIE721075 VSA721056:VSA721075 WBW721056:WBW721075 WLS721056:WLS721075 WVO721056:WVO721075 G786615:G786634 JC786592:JC786611 SY786592:SY786611 ACU786592:ACU786611 AMQ786592:AMQ786611 AWM786592:AWM786611 BGI786592:BGI786611 BQE786592:BQE786611 CAA786592:CAA786611 CJW786592:CJW786611 CTS786592:CTS786611 DDO786592:DDO786611 DNK786592:DNK786611 DXG786592:DXG786611 EHC786592:EHC786611 EQY786592:EQY786611 FAU786592:FAU786611 FKQ786592:FKQ786611 FUM786592:FUM786611 GEI786592:GEI786611 GOE786592:GOE786611 GYA786592:GYA786611 HHW786592:HHW786611 HRS786592:HRS786611 IBO786592:IBO786611 ILK786592:ILK786611 IVG786592:IVG786611 JFC786592:JFC786611 JOY786592:JOY786611 JYU786592:JYU786611 KIQ786592:KIQ786611 KSM786592:KSM786611 LCI786592:LCI786611 LME786592:LME786611 LWA786592:LWA786611 MFW786592:MFW786611 MPS786592:MPS786611 MZO786592:MZO786611 NJK786592:NJK786611 NTG786592:NTG786611 ODC786592:ODC786611 OMY786592:OMY786611 OWU786592:OWU786611 PGQ786592:PGQ786611 PQM786592:PQM786611 QAI786592:QAI786611 QKE786592:QKE786611 QUA786592:QUA786611 RDW786592:RDW786611 RNS786592:RNS786611 RXO786592:RXO786611 SHK786592:SHK786611 SRG786592:SRG786611 TBC786592:TBC786611 TKY786592:TKY786611 TUU786592:TUU786611 UEQ786592:UEQ786611 UOM786592:UOM786611 UYI786592:UYI786611 VIE786592:VIE786611 VSA786592:VSA786611 WBW786592:WBW786611 WLS786592:WLS786611 WVO786592:WVO786611 G852151:G852170 JC852128:JC852147 SY852128:SY852147 ACU852128:ACU852147 AMQ852128:AMQ852147 AWM852128:AWM852147 BGI852128:BGI852147 BQE852128:BQE852147 CAA852128:CAA852147 CJW852128:CJW852147 CTS852128:CTS852147 DDO852128:DDO852147 DNK852128:DNK852147 DXG852128:DXG852147 EHC852128:EHC852147 EQY852128:EQY852147 FAU852128:FAU852147 FKQ852128:FKQ852147 FUM852128:FUM852147 GEI852128:GEI852147 GOE852128:GOE852147 GYA852128:GYA852147 HHW852128:HHW852147 HRS852128:HRS852147 IBO852128:IBO852147 ILK852128:ILK852147 IVG852128:IVG852147 JFC852128:JFC852147 JOY852128:JOY852147 JYU852128:JYU852147 KIQ852128:KIQ852147 KSM852128:KSM852147 LCI852128:LCI852147 LME852128:LME852147 LWA852128:LWA852147 MFW852128:MFW852147 MPS852128:MPS852147 MZO852128:MZO852147 NJK852128:NJK852147 NTG852128:NTG852147 ODC852128:ODC852147 OMY852128:OMY852147 OWU852128:OWU852147 PGQ852128:PGQ852147 PQM852128:PQM852147 QAI852128:QAI852147 QKE852128:QKE852147 QUA852128:QUA852147 RDW852128:RDW852147 RNS852128:RNS852147 RXO852128:RXO852147 SHK852128:SHK852147 SRG852128:SRG852147 TBC852128:TBC852147 TKY852128:TKY852147 TUU852128:TUU852147 UEQ852128:UEQ852147 UOM852128:UOM852147 UYI852128:UYI852147 VIE852128:VIE852147 VSA852128:VSA852147 WBW852128:WBW852147 WLS852128:WLS852147 WVO852128:WVO852147 G917687:G917706 JC917664:JC917683 SY917664:SY917683 ACU917664:ACU917683 AMQ917664:AMQ917683 AWM917664:AWM917683 BGI917664:BGI917683 BQE917664:BQE917683 CAA917664:CAA917683 CJW917664:CJW917683 CTS917664:CTS917683 DDO917664:DDO917683 DNK917664:DNK917683 DXG917664:DXG917683 EHC917664:EHC917683 EQY917664:EQY917683 FAU917664:FAU917683 FKQ917664:FKQ917683 FUM917664:FUM917683 GEI917664:GEI917683 GOE917664:GOE917683 GYA917664:GYA917683 HHW917664:HHW917683 HRS917664:HRS917683 IBO917664:IBO917683 ILK917664:ILK917683 IVG917664:IVG917683 JFC917664:JFC917683 JOY917664:JOY917683 JYU917664:JYU917683 KIQ917664:KIQ917683 KSM917664:KSM917683 LCI917664:LCI917683 LME917664:LME917683 LWA917664:LWA917683 MFW917664:MFW917683 MPS917664:MPS917683 MZO917664:MZO917683 NJK917664:NJK917683 NTG917664:NTG917683 ODC917664:ODC917683 OMY917664:OMY917683 OWU917664:OWU917683 PGQ917664:PGQ917683 PQM917664:PQM917683 QAI917664:QAI917683 QKE917664:QKE917683 QUA917664:QUA917683 RDW917664:RDW917683 RNS917664:RNS917683 RXO917664:RXO917683 SHK917664:SHK917683 SRG917664:SRG917683 TBC917664:TBC917683 TKY917664:TKY917683 TUU917664:TUU917683 UEQ917664:UEQ917683 UOM917664:UOM917683 UYI917664:UYI917683 VIE917664:VIE917683 VSA917664:VSA917683 WBW917664:WBW917683 WLS917664:WLS917683 WVO917664:WVO917683 G983223:G983242 JC983200:JC983219 SY983200:SY983219 ACU983200:ACU983219 AMQ983200:AMQ983219 AWM983200:AWM983219 BGI983200:BGI983219 BQE983200:BQE983219 CAA983200:CAA983219 CJW983200:CJW983219 CTS983200:CTS983219 DDO983200:DDO983219 DNK983200:DNK983219 DXG983200:DXG983219 EHC983200:EHC983219 EQY983200:EQY983219 FAU983200:FAU983219 FKQ983200:FKQ983219 FUM983200:FUM983219 GEI983200:GEI983219 GOE983200:GOE983219 GYA983200:GYA983219 HHW983200:HHW983219 HRS983200:HRS983219 IBO983200:IBO983219 ILK983200:ILK983219 IVG983200:IVG983219 JFC983200:JFC983219 JOY983200:JOY983219 JYU983200:JYU983219 KIQ983200:KIQ983219 KSM983200:KSM983219 LCI983200:LCI983219 LME983200:LME983219 LWA983200:LWA983219 MFW983200:MFW983219 MPS983200:MPS983219 MZO983200:MZO983219 NJK983200:NJK983219 NTG983200:NTG983219 ODC983200:ODC983219 OMY983200:OMY983219 OWU983200:OWU983219 PGQ983200:PGQ983219 PQM983200:PQM983219 QAI983200:QAI983219 QKE983200:QKE983219 QUA983200:QUA983219 RDW983200:RDW983219 RNS983200:RNS983219 RXO983200:RXO983219 SHK983200:SHK983219 SRG983200:SRG983219 TBC983200:TBC983219 TKY983200:TKY983219 TUU983200:TUU983219 UEQ983200:UEQ983219 UOM983200:UOM983219 UYI983200:UYI983219 VIE983200:VIE983219 VSA983200:VSA983219 WBW983200:WBW983219 WLS983200:WLS983219 WVO983200:WVO983219 N158:O177 JJ158:JK177 TF158:TG177 ADB158:ADC177 AMX158:AMY177 AWT158:AWU177 BGP158:BGQ177 BQL158:BQM177 CAH158:CAI177 CKD158:CKE177 CTZ158:CUA177 DDV158:DDW177 DNR158:DNS177 DXN158:DXO177 EHJ158:EHK177 ERF158:ERG177 FBB158:FBC177 FKX158:FKY177 FUT158:FUU177 GEP158:GEQ177 GOL158:GOM177 GYH158:GYI177 HID158:HIE177 HRZ158:HSA177 IBV158:IBW177 ILR158:ILS177 IVN158:IVO177 JFJ158:JFK177 JPF158:JPG177 JZB158:JZC177 KIX158:KIY177 KST158:KSU177 LCP158:LCQ177 LML158:LMM177 LWH158:LWI177 MGD158:MGE177 MPZ158:MQA177 MZV158:MZW177 NJR158:NJS177 NTN158:NTO177 ODJ158:ODK177 ONF158:ONG177 OXB158:OXC177 PGX158:PGY177 PQT158:PQU177 QAP158:QAQ177 QKL158:QKM177 QUH158:QUI177 RED158:REE177 RNZ158:ROA177 RXV158:RXW177 SHR158:SHS177 SRN158:SRO177 TBJ158:TBK177 TLF158:TLG177 TVB158:TVC177 UEX158:UEY177 UOT158:UOU177 UYP158:UYQ177 VIL158:VIM177 VSH158:VSI177 WCD158:WCE177 WLZ158:WMA177 WVV158:WVW177 N65719:O65738 JJ65696:JK65715 TF65696:TG65715 ADB65696:ADC65715 AMX65696:AMY65715 AWT65696:AWU65715 BGP65696:BGQ65715 BQL65696:BQM65715 CAH65696:CAI65715 CKD65696:CKE65715 CTZ65696:CUA65715 DDV65696:DDW65715 DNR65696:DNS65715 DXN65696:DXO65715 EHJ65696:EHK65715 ERF65696:ERG65715 FBB65696:FBC65715 FKX65696:FKY65715 FUT65696:FUU65715 GEP65696:GEQ65715 GOL65696:GOM65715 GYH65696:GYI65715 HID65696:HIE65715 HRZ65696:HSA65715 IBV65696:IBW65715 ILR65696:ILS65715 IVN65696:IVO65715 JFJ65696:JFK65715 JPF65696:JPG65715 JZB65696:JZC65715 KIX65696:KIY65715 KST65696:KSU65715 LCP65696:LCQ65715 LML65696:LMM65715 LWH65696:LWI65715 MGD65696:MGE65715 MPZ65696:MQA65715 MZV65696:MZW65715 NJR65696:NJS65715 NTN65696:NTO65715 ODJ65696:ODK65715 ONF65696:ONG65715 OXB65696:OXC65715 PGX65696:PGY65715 PQT65696:PQU65715 QAP65696:QAQ65715 QKL65696:QKM65715 QUH65696:QUI65715 RED65696:REE65715 RNZ65696:ROA65715 RXV65696:RXW65715 SHR65696:SHS65715 SRN65696:SRO65715 TBJ65696:TBK65715 TLF65696:TLG65715 TVB65696:TVC65715 UEX65696:UEY65715 UOT65696:UOU65715 UYP65696:UYQ65715 VIL65696:VIM65715 VSH65696:VSI65715 WCD65696:WCE65715 WLZ65696:WMA65715 WVV65696:WVW65715 N131255:O131274 JJ131232:JK131251 TF131232:TG131251 ADB131232:ADC131251 AMX131232:AMY131251 AWT131232:AWU131251 BGP131232:BGQ131251 BQL131232:BQM131251 CAH131232:CAI131251 CKD131232:CKE131251 CTZ131232:CUA131251 DDV131232:DDW131251 DNR131232:DNS131251 DXN131232:DXO131251 EHJ131232:EHK131251 ERF131232:ERG131251 FBB131232:FBC131251 FKX131232:FKY131251 FUT131232:FUU131251 GEP131232:GEQ131251 GOL131232:GOM131251 GYH131232:GYI131251 HID131232:HIE131251 HRZ131232:HSA131251 IBV131232:IBW131251 ILR131232:ILS131251 IVN131232:IVO131251 JFJ131232:JFK131251 JPF131232:JPG131251 JZB131232:JZC131251 KIX131232:KIY131251 KST131232:KSU131251 LCP131232:LCQ131251 LML131232:LMM131251 LWH131232:LWI131251 MGD131232:MGE131251 MPZ131232:MQA131251 MZV131232:MZW131251 NJR131232:NJS131251 NTN131232:NTO131251 ODJ131232:ODK131251 ONF131232:ONG131251 OXB131232:OXC131251 PGX131232:PGY131251 PQT131232:PQU131251 QAP131232:QAQ131251 QKL131232:QKM131251 QUH131232:QUI131251 RED131232:REE131251 RNZ131232:ROA131251 RXV131232:RXW131251 SHR131232:SHS131251 SRN131232:SRO131251 TBJ131232:TBK131251 TLF131232:TLG131251 TVB131232:TVC131251 UEX131232:UEY131251 UOT131232:UOU131251 UYP131232:UYQ131251 VIL131232:VIM131251 VSH131232:VSI131251 WCD131232:WCE131251 WLZ131232:WMA131251 WVV131232:WVW131251 N196791:O196810 JJ196768:JK196787 TF196768:TG196787 ADB196768:ADC196787 AMX196768:AMY196787 AWT196768:AWU196787 BGP196768:BGQ196787 BQL196768:BQM196787 CAH196768:CAI196787 CKD196768:CKE196787 CTZ196768:CUA196787 DDV196768:DDW196787 DNR196768:DNS196787 DXN196768:DXO196787 EHJ196768:EHK196787 ERF196768:ERG196787 FBB196768:FBC196787 FKX196768:FKY196787 FUT196768:FUU196787 GEP196768:GEQ196787 GOL196768:GOM196787 GYH196768:GYI196787 HID196768:HIE196787 HRZ196768:HSA196787 IBV196768:IBW196787 ILR196768:ILS196787 IVN196768:IVO196787 JFJ196768:JFK196787 JPF196768:JPG196787 JZB196768:JZC196787 KIX196768:KIY196787 KST196768:KSU196787 LCP196768:LCQ196787 LML196768:LMM196787 LWH196768:LWI196787 MGD196768:MGE196787 MPZ196768:MQA196787 MZV196768:MZW196787 NJR196768:NJS196787 NTN196768:NTO196787 ODJ196768:ODK196787 ONF196768:ONG196787 OXB196768:OXC196787 PGX196768:PGY196787 PQT196768:PQU196787 QAP196768:QAQ196787 QKL196768:QKM196787 QUH196768:QUI196787 RED196768:REE196787 RNZ196768:ROA196787 RXV196768:RXW196787 SHR196768:SHS196787 SRN196768:SRO196787 TBJ196768:TBK196787 TLF196768:TLG196787 TVB196768:TVC196787 UEX196768:UEY196787 UOT196768:UOU196787 UYP196768:UYQ196787 VIL196768:VIM196787 VSH196768:VSI196787 WCD196768:WCE196787 WLZ196768:WMA196787 WVV196768:WVW196787 N262327:O262346 JJ262304:JK262323 TF262304:TG262323 ADB262304:ADC262323 AMX262304:AMY262323 AWT262304:AWU262323 BGP262304:BGQ262323 BQL262304:BQM262323 CAH262304:CAI262323 CKD262304:CKE262323 CTZ262304:CUA262323 DDV262304:DDW262323 DNR262304:DNS262323 DXN262304:DXO262323 EHJ262304:EHK262323 ERF262304:ERG262323 FBB262304:FBC262323 FKX262304:FKY262323 FUT262304:FUU262323 GEP262304:GEQ262323 GOL262304:GOM262323 GYH262304:GYI262323 HID262304:HIE262323 HRZ262304:HSA262323 IBV262304:IBW262323 ILR262304:ILS262323 IVN262304:IVO262323 JFJ262304:JFK262323 JPF262304:JPG262323 JZB262304:JZC262323 KIX262304:KIY262323 KST262304:KSU262323 LCP262304:LCQ262323 LML262304:LMM262323 LWH262304:LWI262323 MGD262304:MGE262323 MPZ262304:MQA262323 MZV262304:MZW262323 NJR262304:NJS262323 NTN262304:NTO262323 ODJ262304:ODK262323 ONF262304:ONG262323 OXB262304:OXC262323 PGX262304:PGY262323 PQT262304:PQU262323 QAP262304:QAQ262323 QKL262304:QKM262323 QUH262304:QUI262323 RED262304:REE262323 RNZ262304:ROA262323 RXV262304:RXW262323 SHR262304:SHS262323 SRN262304:SRO262323 TBJ262304:TBK262323 TLF262304:TLG262323 TVB262304:TVC262323 UEX262304:UEY262323 UOT262304:UOU262323 UYP262304:UYQ262323 VIL262304:VIM262323 VSH262304:VSI262323 WCD262304:WCE262323 WLZ262304:WMA262323 WVV262304:WVW262323 N327863:O327882 JJ327840:JK327859 TF327840:TG327859 ADB327840:ADC327859 AMX327840:AMY327859 AWT327840:AWU327859 BGP327840:BGQ327859 BQL327840:BQM327859 CAH327840:CAI327859 CKD327840:CKE327859 CTZ327840:CUA327859 DDV327840:DDW327859 DNR327840:DNS327859 DXN327840:DXO327859 EHJ327840:EHK327859 ERF327840:ERG327859 FBB327840:FBC327859 FKX327840:FKY327859 FUT327840:FUU327859 GEP327840:GEQ327859 GOL327840:GOM327859 GYH327840:GYI327859 HID327840:HIE327859 HRZ327840:HSA327859 IBV327840:IBW327859 ILR327840:ILS327859 IVN327840:IVO327859 JFJ327840:JFK327859 JPF327840:JPG327859 JZB327840:JZC327859 KIX327840:KIY327859 KST327840:KSU327859 LCP327840:LCQ327859 LML327840:LMM327859 LWH327840:LWI327859 MGD327840:MGE327859 MPZ327840:MQA327859 MZV327840:MZW327859 NJR327840:NJS327859 NTN327840:NTO327859 ODJ327840:ODK327859 ONF327840:ONG327859 OXB327840:OXC327859 PGX327840:PGY327859 PQT327840:PQU327859 QAP327840:QAQ327859 QKL327840:QKM327859 QUH327840:QUI327859 RED327840:REE327859 RNZ327840:ROA327859 RXV327840:RXW327859 SHR327840:SHS327859 SRN327840:SRO327859 TBJ327840:TBK327859 TLF327840:TLG327859 TVB327840:TVC327859 UEX327840:UEY327859 UOT327840:UOU327859 UYP327840:UYQ327859 VIL327840:VIM327859 VSH327840:VSI327859 WCD327840:WCE327859 WLZ327840:WMA327859 WVV327840:WVW327859 N393399:O393418 JJ393376:JK393395 TF393376:TG393395 ADB393376:ADC393395 AMX393376:AMY393395 AWT393376:AWU393395 BGP393376:BGQ393395 BQL393376:BQM393395 CAH393376:CAI393395 CKD393376:CKE393395 CTZ393376:CUA393395 DDV393376:DDW393395 DNR393376:DNS393395 DXN393376:DXO393395 EHJ393376:EHK393395 ERF393376:ERG393395 FBB393376:FBC393395 FKX393376:FKY393395 FUT393376:FUU393395 GEP393376:GEQ393395 GOL393376:GOM393395 GYH393376:GYI393395 HID393376:HIE393395 HRZ393376:HSA393395 IBV393376:IBW393395 ILR393376:ILS393395 IVN393376:IVO393395 JFJ393376:JFK393395 JPF393376:JPG393395 JZB393376:JZC393395 KIX393376:KIY393395 KST393376:KSU393395 LCP393376:LCQ393395 LML393376:LMM393395 LWH393376:LWI393395 MGD393376:MGE393395 MPZ393376:MQA393395 MZV393376:MZW393395 NJR393376:NJS393395 NTN393376:NTO393395 ODJ393376:ODK393395 ONF393376:ONG393395 OXB393376:OXC393395 PGX393376:PGY393395 PQT393376:PQU393395 QAP393376:QAQ393395 QKL393376:QKM393395 QUH393376:QUI393395 RED393376:REE393395 RNZ393376:ROA393395 RXV393376:RXW393395 SHR393376:SHS393395 SRN393376:SRO393395 TBJ393376:TBK393395 TLF393376:TLG393395 TVB393376:TVC393395 UEX393376:UEY393395 UOT393376:UOU393395 UYP393376:UYQ393395 VIL393376:VIM393395 VSH393376:VSI393395 WCD393376:WCE393395 WLZ393376:WMA393395 WVV393376:WVW393395 N458935:O458954 JJ458912:JK458931 TF458912:TG458931 ADB458912:ADC458931 AMX458912:AMY458931 AWT458912:AWU458931 BGP458912:BGQ458931 BQL458912:BQM458931 CAH458912:CAI458931 CKD458912:CKE458931 CTZ458912:CUA458931 DDV458912:DDW458931 DNR458912:DNS458931 DXN458912:DXO458931 EHJ458912:EHK458931 ERF458912:ERG458931 FBB458912:FBC458931 FKX458912:FKY458931 FUT458912:FUU458931 GEP458912:GEQ458931 GOL458912:GOM458931 GYH458912:GYI458931 HID458912:HIE458931 HRZ458912:HSA458931 IBV458912:IBW458931 ILR458912:ILS458931 IVN458912:IVO458931 JFJ458912:JFK458931 JPF458912:JPG458931 JZB458912:JZC458931 KIX458912:KIY458931 KST458912:KSU458931 LCP458912:LCQ458931 LML458912:LMM458931 LWH458912:LWI458931 MGD458912:MGE458931 MPZ458912:MQA458931 MZV458912:MZW458931 NJR458912:NJS458931 NTN458912:NTO458931 ODJ458912:ODK458931 ONF458912:ONG458931 OXB458912:OXC458931 PGX458912:PGY458931 PQT458912:PQU458931 QAP458912:QAQ458931 QKL458912:QKM458931 QUH458912:QUI458931 RED458912:REE458931 RNZ458912:ROA458931 RXV458912:RXW458931 SHR458912:SHS458931 SRN458912:SRO458931 TBJ458912:TBK458931 TLF458912:TLG458931 TVB458912:TVC458931 UEX458912:UEY458931 UOT458912:UOU458931 UYP458912:UYQ458931 VIL458912:VIM458931 VSH458912:VSI458931 WCD458912:WCE458931 WLZ458912:WMA458931 WVV458912:WVW458931 N524471:O524490 JJ524448:JK524467 TF524448:TG524467 ADB524448:ADC524467 AMX524448:AMY524467 AWT524448:AWU524467 BGP524448:BGQ524467 BQL524448:BQM524467 CAH524448:CAI524467 CKD524448:CKE524467 CTZ524448:CUA524467 DDV524448:DDW524467 DNR524448:DNS524467 DXN524448:DXO524467 EHJ524448:EHK524467 ERF524448:ERG524467 FBB524448:FBC524467 FKX524448:FKY524467 FUT524448:FUU524467 GEP524448:GEQ524467 GOL524448:GOM524467 GYH524448:GYI524467 HID524448:HIE524467 HRZ524448:HSA524467 IBV524448:IBW524467 ILR524448:ILS524467 IVN524448:IVO524467 JFJ524448:JFK524467 JPF524448:JPG524467 JZB524448:JZC524467 KIX524448:KIY524467 KST524448:KSU524467 LCP524448:LCQ524467 LML524448:LMM524467 LWH524448:LWI524467 MGD524448:MGE524467 MPZ524448:MQA524467 MZV524448:MZW524467 NJR524448:NJS524467 NTN524448:NTO524467 ODJ524448:ODK524467 ONF524448:ONG524467 OXB524448:OXC524467 PGX524448:PGY524467 PQT524448:PQU524467 QAP524448:QAQ524467 QKL524448:QKM524467 QUH524448:QUI524467 RED524448:REE524467 RNZ524448:ROA524467 RXV524448:RXW524467 SHR524448:SHS524467 SRN524448:SRO524467 TBJ524448:TBK524467 TLF524448:TLG524467 TVB524448:TVC524467 UEX524448:UEY524467 UOT524448:UOU524467 UYP524448:UYQ524467 VIL524448:VIM524467 VSH524448:VSI524467 WCD524448:WCE524467 WLZ524448:WMA524467 WVV524448:WVW524467 N590007:O590026 JJ589984:JK590003 TF589984:TG590003 ADB589984:ADC590003 AMX589984:AMY590003 AWT589984:AWU590003 BGP589984:BGQ590003 BQL589984:BQM590003 CAH589984:CAI590003 CKD589984:CKE590003 CTZ589984:CUA590003 DDV589984:DDW590003 DNR589984:DNS590003 DXN589984:DXO590003 EHJ589984:EHK590003 ERF589984:ERG590003 FBB589984:FBC590003 FKX589984:FKY590003 FUT589984:FUU590003 GEP589984:GEQ590003 GOL589984:GOM590003 GYH589984:GYI590003 HID589984:HIE590003 HRZ589984:HSA590003 IBV589984:IBW590003 ILR589984:ILS590003 IVN589984:IVO590003 JFJ589984:JFK590003 JPF589984:JPG590003 JZB589984:JZC590003 KIX589984:KIY590003 KST589984:KSU590003 LCP589984:LCQ590003 LML589984:LMM590003 LWH589984:LWI590003 MGD589984:MGE590003 MPZ589984:MQA590003 MZV589984:MZW590003 NJR589984:NJS590003 NTN589984:NTO590003 ODJ589984:ODK590003 ONF589984:ONG590003 OXB589984:OXC590003 PGX589984:PGY590003 PQT589984:PQU590003 QAP589984:QAQ590003 QKL589984:QKM590003 QUH589984:QUI590003 RED589984:REE590003 RNZ589984:ROA590003 RXV589984:RXW590003 SHR589984:SHS590003 SRN589984:SRO590003 TBJ589984:TBK590003 TLF589984:TLG590003 TVB589984:TVC590003 UEX589984:UEY590003 UOT589984:UOU590003 UYP589984:UYQ590003 VIL589984:VIM590003 VSH589984:VSI590003 WCD589984:WCE590003 WLZ589984:WMA590003 WVV589984:WVW590003 N655543:O655562 JJ655520:JK655539 TF655520:TG655539 ADB655520:ADC655539 AMX655520:AMY655539 AWT655520:AWU655539 BGP655520:BGQ655539 BQL655520:BQM655539 CAH655520:CAI655539 CKD655520:CKE655539 CTZ655520:CUA655539 DDV655520:DDW655539 DNR655520:DNS655539 DXN655520:DXO655539 EHJ655520:EHK655539 ERF655520:ERG655539 FBB655520:FBC655539 FKX655520:FKY655539 FUT655520:FUU655539 GEP655520:GEQ655539 GOL655520:GOM655539 GYH655520:GYI655539 HID655520:HIE655539 HRZ655520:HSA655539 IBV655520:IBW655539 ILR655520:ILS655539 IVN655520:IVO655539 JFJ655520:JFK655539 JPF655520:JPG655539 JZB655520:JZC655539 KIX655520:KIY655539 KST655520:KSU655539 LCP655520:LCQ655539 LML655520:LMM655539 LWH655520:LWI655539 MGD655520:MGE655539 MPZ655520:MQA655539 MZV655520:MZW655539 NJR655520:NJS655539 NTN655520:NTO655539 ODJ655520:ODK655539 ONF655520:ONG655539 OXB655520:OXC655539 PGX655520:PGY655539 PQT655520:PQU655539 QAP655520:QAQ655539 QKL655520:QKM655539 QUH655520:QUI655539 RED655520:REE655539 RNZ655520:ROA655539 RXV655520:RXW655539 SHR655520:SHS655539 SRN655520:SRO655539 TBJ655520:TBK655539 TLF655520:TLG655539 TVB655520:TVC655539 UEX655520:UEY655539 UOT655520:UOU655539 UYP655520:UYQ655539 VIL655520:VIM655539 VSH655520:VSI655539 WCD655520:WCE655539 WLZ655520:WMA655539 WVV655520:WVW655539 N721079:O721098 JJ721056:JK721075 TF721056:TG721075 ADB721056:ADC721075 AMX721056:AMY721075 AWT721056:AWU721075 BGP721056:BGQ721075 BQL721056:BQM721075 CAH721056:CAI721075 CKD721056:CKE721075 CTZ721056:CUA721075 DDV721056:DDW721075 DNR721056:DNS721075 DXN721056:DXO721075 EHJ721056:EHK721075 ERF721056:ERG721075 FBB721056:FBC721075 FKX721056:FKY721075 FUT721056:FUU721075 GEP721056:GEQ721075 GOL721056:GOM721075 GYH721056:GYI721075 HID721056:HIE721075 HRZ721056:HSA721075 IBV721056:IBW721075 ILR721056:ILS721075 IVN721056:IVO721075 JFJ721056:JFK721075 JPF721056:JPG721075 JZB721056:JZC721075 KIX721056:KIY721075 KST721056:KSU721075 LCP721056:LCQ721075 LML721056:LMM721075 LWH721056:LWI721075 MGD721056:MGE721075 MPZ721056:MQA721075 MZV721056:MZW721075 NJR721056:NJS721075 NTN721056:NTO721075 ODJ721056:ODK721075 ONF721056:ONG721075 OXB721056:OXC721075 PGX721056:PGY721075 PQT721056:PQU721075 QAP721056:QAQ721075 QKL721056:QKM721075 QUH721056:QUI721075 RED721056:REE721075 RNZ721056:ROA721075 RXV721056:RXW721075 SHR721056:SHS721075 SRN721056:SRO721075 TBJ721056:TBK721075 TLF721056:TLG721075 TVB721056:TVC721075 UEX721056:UEY721075 UOT721056:UOU721075 UYP721056:UYQ721075 VIL721056:VIM721075 VSH721056:VSI721075 WCD721056:WCE721075 WLZ721056:WMA721075 WVV721056:WVW721075 N786615:O786634 JJ786592:JK786611 TF786592:TG786611 ADB786592:ADC786611 AMX786592:AMY786611 AWT786592:AWU786611 BGP786592:BGQ786611 BQL786592:BQM786611 CAH786592:CAI786611 CKD786592:CKE786611 CTZ786592:CUA786611 DDV786592:DDW786611 DNR786592:DNS786611 DXN786592:DXO786611 EHJ786592:EHK786611 ERF786592:ERG786611 FBB786592:FBC786611 FKX786592:FKY786611 FUT786592:FUU786611 GEP786592:GEQ786611 GOL786592:GOM786611 GYH786592:GYI786611 HID786592:HIE786611 HRZ786592:HSA786611 IBV786592:IBW786611 ILR786592:ILS786611 IVN786592:IVO786611 JFJ786592:JFK786611 JPF786592:JPG786611 JZB786592:JZC786611 KIX786592:KIY786611 KST786592:KSU786611 LCP786592:LCQ786611 LML786592:LMM786611 LWH786592:LWI786611 MGD786592:MGE786611 MPZ786592:MQA786611 MZV786592:MZW786611 NJR786592:NJS786611 NTN786592:NTO786611 ODJ786592:ODK786611 ONF786592:ONG786611 OXB786592:OXC786611 PGX786592:PGY786611 PQT786592:PQU786611 QAP786592:QAQ786611 QKL786592:QKM786611 QUH786592:QUI786611 RED786592:REE786611 RNZ786592:ROA786611 RXV786592:RXW786611 SHR786592:SHS786611 SRN786592:SRO786611 TBJ786592:TBK786611 TLF786592:TLG786611 TVB786592:TVC786611 UEX786592:UEY786611 UOT786592:UOU786611 UYP786592:UYQ786611 VIL786592:VIM786611 VSH786592:VSI786611 WCD786592:WCE786611 WLZ786592:WMA786611 WVV786592:WVW786611 N852151:O852170 JJ852128:JK852147 TF852128:TG852147 ADB852128:ADC852147 AMX852128:AMY852147 AWT852128:AWU852147 BGP852128:BGQ852147 BQL852128:BQM852147 CAH852128:CAI852147 CKD852128:CKE852147 CTZ852128:CUA852147 DDV852128:DDW852147 DNR852128:DNS852147 DXN852128:DXO852147 EHJ852128:EHK852147 ERF852128:ERG852147 FBB852128:FBC852147 FKX852128:FKY852147 FUT852128:FUU852147 GEP852128:GEQ852147 GOL852128:GOM852147 GYH852128:GYI852147 HID852128:HIE852147 HRZ852128:HSA852147 IBV852128:IBW852147 ILR852128:ILS852147 IVN852128:IVO852147 JFJ852128:JFK852147 JPF852128:JPG852147 JZB852128:JZC852147 KIX852128:KIY852147 KST852128:KSU852147 LCP852128:LCQ852147 LML852128:LMM852147 LWH852128:LWI852147 MGD852128:MGE852147 MPZ852128:MQA852147 MZV852128:MZW852147 NJR852128:NJS852147 NTN852128:NTO852147 ODJ852128:ODK852147 ONF852128:ONG852147 OXB852128:OXC852147 PGX852128:PGY852147 PQT852128:PQU852147 QAP852128:QAQ852147 QKL852128:QKM852147 QUH852128:QUI852147 RED852128:REE852147 RNZ852128:ROA852147 RXV852128:RXW852147 SHR852128:SHS852147 SRN852128:SRO852147 TBJ852128:TBK852147 TLF852128:TLG852147 TVB852128:TVC852147 UEX852128:UEY852147 UOT852128:UOU852147 UYP852128:UYQ852147 VIL852128:VIM852147 VSH852128:VSI852147 WCD852128:WCE852147 WLZ852128:WMA852147 WVV852128:WVW852147 N917687:O917706 JJ917664:JK917683 TF917664:TG917683 ADB917664:ADC917683 AMX917664:AMY917683 AWT917664:AWU917683 BGP917664:BGQ917683 BQL917664:BQM917683 CAH917664:CAI917683 CKD917664:CKE917683 CTZ917664:CUA917683 DDV917664:DDW917683 DNR917664:DNS917683 DXN917664:DXO917683 EHJ917664:EHK917683 ERF917664:ERG917683 FBB917664:FBC917683 FKX917664:FKY917683 FUT917664:FUU917683 GEP917664:GEQ917683 GOL917664:GOM917683 GYH917664:GYI917683 HID917664:HIE917683 HRZ917664:HSA917683 IBV917664:IBW917683 ILR917664:ILS917683 IVN917664:IVO917683 JFJ917664:JFK917683 JPF917664:JPG917683 JZB917664:JZC917683 KIX917664:KIY917683 KST917664:KSU917683 LCP917664:LCQ917683 LML917664:LMM917683 LWH917664:LWI917683 MGD917664:MGE917683 MPZ917664:MQA917683 MZV917664:MZW917683 NJR917664:NJS917683 NTN917664:NTO917683 ODJ917664:ODK917683 ONF917664:ONG917683 OXB917664:OXC917683 PGX917664:PGY917683 PQT917664:PQU917683 QAP917664:QAQ917683 QKL917664:QKM917683 QUH917664:QUI917683 RED917664:REE917683 RNZ917664:ROA917683 RXV917664:RXW917683 SHR917664:SHS917683 SRN917664:SRO917683 TBJ917664:TBK917683 TLF917664:TLG917683 TVB917664:TVC917683 UEX917664:UEY917683 UOT917664:UOU917683 UYP917664:UYQ917683 VIL917664:VIM917683 VSH917664:VSI917683 WCD917664:WCE917683 WLZ917664:WMA917683 WVV917664:WVW917683 N983223:O983242 JJ983200:JK983219 TF983200:TG983219 ADB983200:ADC983219 AMX983200:AMY983219 AWT983200:AWU983219 BGP983200:BGQ983219 BQL983200:BQM983219 CAH983200:CAI983219 CKD983200:CKE983219 CTZ983200:CUA983219 DDV983200:DDW983219 DNR983200:DNS983219 DXN983200:DXO983219 EHJ983200:EHK983219 ERF983200:ERG983219 FBB983200:FBC983219 FKX983200:FKY983219 FUT983200:FUU983219 GEP983200:GEQ983219 GOL983200:GOM983219 GYH983200:GYI983219 HID983200:HIE983219 HRZ983200:HSA983219 IBV983200:IBW983219 ILR983200:ILS983219 IVN983200:IVO983219 JFJ983200:JFK983219 JPF983200:JPG983219 JZB983200:JZC983219 KIX983200:KIY983219 KST983200:KSU983219 LCP983200:LCQ983219 LML983200:LMM983219 LWH983200:LWI983219 MGD983200:MGE983219 MPZ983200:MQA983219 MZV983200:MZW983219 NJR983200:NJS983219 NTN983200:NTO983219 ODJ983200:ODK983219 ONF983200:ONG983219 OXB983200:OXC983219 PGX983200:PGY983219 PQT983200:PQU983219 QAP983200:QAQ983219 QKL983200:QKM983219 QUH983200:QUI983219 RED983200:REE983219 RNZ983200:ROA983219 RXV983200:RXW983219 SHR983200:SHS983219 SRN983200:SRO983219 TBJ983200:TBK983219 TLF983200:TLG983219 TVB983200:TVC983219 UEX983200:UEY983219 UOT983200:UOU983219 UYP983200:UYQ983219 VIL983200:VIM983219 VSH983200:VSI983219 WCD983200:WCE983219 WLZ983200:WMA983219 WVV983200:WVW983219 R113:R144 JN113:JN144 TJ113:TJ144 ADF113:ADF144 ANB113:ANB144 AWX113:AWX144 BGT113:BGT144 BQP113:BQP144 CAL113:CAL144 CKH113:CKH144 CUD113:CUD144 DDZ113:DDZ144 DNV113:DNV144 DXR113:DXR144 EHN113:EHN144 ERJ113:ERJ144 FBF113:FBF144 FLB113:FLB144 FUX113:FUX144 GET113:GET144 GOP113:GOP144 GYL113:GYL144 HIH113:HIH144 HSD113:HSD144 IBZ113:IBZ144 ILV113:ILV144 IVR113:IVR144 JFN113:JFN144 JPJ113:JPJ144 JZF113:JZF144 KJB113:KJB144 KSX113:KSX144 LCT113:LCT144 LMP113:LMP144 LWL113:LWL144 MGH113:MGH144 MQD113:MQD144 MZZ113:MZZ144 NJV113:NJV144 NTR113:NTR144 ODN113:ODN144 ONJ113:ONJ144 OXF113:OXF144 PHB113:PHB144 PQX113:PQX144 QAT113:QAT144 QKP113:QKP144 QUL113:QUL144 REH113:REH144 ROD113:ROD144 RXZ113:RXZ144 SHV113:SHV144 SRR113:SRR144 TBN113:TBN144 TLJ113:TLJ144 TVF113:TVF144 UFB113:UFB144 UOX113:UOX144 UYT113:UYT144 VIP113:VIP144 VSL113:VSL144 WCH113:WCH144 WMD113:WMD144 WVZ113:WVZ144 R65674:R65705 JN65651:JN65682 TJ65651:TJ65682 ADF65651:ADF65682 ANB65651:ANB65682 AWX65651:AWX65682 BGT65651:BGT65682 BQP65651:BQP65682 CAL65651:CAL65682 CKH65651:CKH65682 CUD65651:CUD65682 DDZ65651:DDZ65682 DNV65651:DNV65682 DXR65651:DXR65682 EHN65651:EHN65682 ERJ65651:ERJ65682 FBF65651:FBF65682 FLB65651:FLB65682 FUX65651:FUX65682 GET65651:GET65682 GOP65651:GOP65682 GYL65651:GYL65682 HIH65651:HIH65682 HSD65651:HSD65682 IBZ65651:IBZ65682 ILV65651:ILV65682 IVR65651:IVR65682 JFN65651:JFN65682 JPJ65651:JPJ65682 JZF65651:JZF65682 KJB65651:KJB65682 KSX65651:KSX65682 LCT65651:LCT65682 LMP65651:LMP65682 LWL65651:LWL65682 MGH65651:MGH65682 MQD65651:MQD65682 MZZ65651:MZZ65682 NJV65651:NJV65682 NTR65651:NTR65682 ODN65651:ODN65682 ONJ65651:ONJ65682 OXF65651:OXF65682 PHB65651:PHB65682 PQX65651:PQX65682 QAT65651:QAT65682 QKP65651:QKP65682 QUL65651:QUL65682 REH65651:REH65682 ROD65651:ROD65682 RXZ65651:RXZ65682 SHV65651:SHV65682 SRR65651:SRR65682 TBN65651:TBN65682 TLJ65651:TLJ65682 TVF65651:TVF65682 UFB65651:UFB65682 UOX65651:UOX65682 UYT65651:UYT65682 VIP65651:VIP65682 VSL65651:VSL65682 WCH65651:WCH65682 WMD65651:WMD65682 WVZ65651:WVZ65682 R131210:R131241 JN131187:JN131218 TJ131187:TJ131218 ADF131187:ADF131218 ANB131187:ANB131218 AWX131187:AWX131218 BGT131187:BGT131218 BQP131187:BQP131218 CAL131187:CAL131218 CKH131187:CKH131218 CUD131187:CUD131218 DDZ131187:DDZ131218 DNV131187:DNV131218 DXR131187:DXR131218 EHN131187:EHN131218 ERJ131187:ERJ131218 FBF131187:FBF131218 FLB131187:FLB131218 FUX131187:FUX131218 GET131187:GET131218 GOP131187:GOP131218 GYL131187:GYL131218 HIH131187:HIH131218 HSD131187:HSD131218 IBZ131187:IBZ131218 ILV131187:ILV131218 IVR131187:IVR131218 JFN131187:JFN131218 JPJ131187:JPJ131218 JZF131187:JZF131218 KJB131187:KJB131218 KSX131187:KSX131218 LCT131187:LCT131218 LMP131187:LMP131218 LWL131187:LWL131218 MGH131187:MGH131218 MQD131187:MQD131218 MZZ131187:MZZ131218 NJV131187:NJV131218 NTR131187:NTR131218 ODN131187:ODN131218 ONJ131187:ONJ131218 OXF131187:OXF131218 PHB131187:PHB131218 PQX131187:PQX131218 QAT131187:QAT131218 QKP131187:QKP131218 QUL131187:QUL131218 REH131187:REH131218 ROD131187:ROD131218 RXZ131187:RXZ131218 SHV131187:SHV131218 SRR131187:SRR131218 TBN131187:TBN131218 TLJ131187:TLJ131218 TVF131187:TVF131218 UFB131187:UFB131218 UOX131187:UOX131218 UYT131187:UYT131218 VIP131187:VIP131218 VSL131187:VSL131218 WCH131187:WCH131218 WMD131187:WMD131218 WVZ131187:WVZ131218 R196746:R196777 JN196723:JN196754 TJ196723:TJ196754 ADF196723:ADF196754 ANB196723:ANB196754 AWX196723:AWX196754 BGT196723:BGT196754 BQP196723:BQP196754 CAL196723:CAL196754 CKH196723:CKH196754 CUD196723:CUD196754 DDZ196723:DDZ196754 DNV196723:DNV196754 DXR196723:DXR196754 EHN196723:EHN196754 ERJ196723:ERJ196754 FBF196723:FBF196754 FLB196723:FLB196754 FUX196723:FUX196754 GET196723:GET196754 GOP196723:GOP196754 GYL196723:GYL196754 HIH196723:HIH196754 HSD196723:HSD196754 IBZ196723:IBZ196754 ILV196723:ILV196754 IVR196723:IVR196754 JFN196723:JFN196754 JPJ196723:JPJ196754 JZF196723:JZF196754 KJB196723:KJB196754 KSX196723:KSX196754 LCT196723:LCT196754 LMP196723:LMP196754 LWL196723:LWL196754 MGH196723:MGH196754 MQD196723:MQD196754 MZZ196723:MZZ196754 NJV196723:NJV196754 NTR196723:NTR196754 ODN196723:ODN196754 ONJ196723:ONJ196754 OXF196723:OXF196754 PHB196723:PHB196754 PQX196723:PQX196754 QAT196723:QAT196754 QKP196723:QKP196754 QUL196723:QUL196754 REH196723:REH196754 ROD196723:ROD196754 RXZ196723:RXZ196754 SHV196723:SHV196754 SRR196723:SRR196754 TBN196723:TBN196754 TLJ196723:TLJ196754 TVF196723:TVF196754 UFB196723:UFB196754 UOX196723:UOX196754 UYT196723:UYT196754 VIP196723:VIP196754 VSL196723:VSL196754 WCH196723:WCH196754 WMD196723:WMD196754 WVZ196723:WVZ196754 R262282:R262313 JN262259:JN262290 TJ262259:TJ262290 ADF262259:ADF262290 ANB262259:ANB262290 AWX262259:AWX262290 BGT262259:BGT262290 BQP262259:BQP262290 CAL262259:CAL262290 CKH262259:CKH262290 CUD262259:CUD262290 DDZ262259:DDZ262290 DNV262259:DNV262290 DXR262259:DXR262290 EHN262259:EHN262290 ERJ262259:ERJ262290 FBF262259:FBF262290 FLB262259:FLB262290 FUX262259:FUX262290 GET262259:GET262290 GOP262259:GOP262290 GYL262259:GYL262290 HIH262259:HIH262290 HSD262259:HSD262290 IBZ262259:IBZ262290 ILV262259:ILV262290 IVR262259:IVR262290 JFN262259:JFN262290 JPJ262259:JPJ262290 JZF262259:JZF262290 KJB262259:KJB262290 KSX262259:KSX262290 LCT262259:LCT262290 LMP262259:LMP262290 LWL262259:LWL262290 MGH262259:MGH262290 MQD262259:MQD262290 MZZ262259:MZZ262290 NJV262259:NJV262290 NTR262259:NTR262290 ODN262259:ODN262290 ONJ262259:ONJ262290 OXF262259:OXF262290 PHB262259:PHB262290 PQX262259:PQX262290 QAT262259:QAT262290 QKP262259:QKP262290 QUL262259:QUL262290 REH262259:REH262290 ROD262259:ROD262290 RXZ262259:RXZ262290 SHV262259:SHV262290 SRR262259:SRR262290 TBN262259:TBN262290 TLJ262259:TLJ262290 TVF262259:TVF262290 UFB262259:UFB262290 UOX262259:UOX262290 UYT262259:UYT262290 VIP262259:VIP262290 VSL262259:VSL262290 WCH262259:WCH262290 WMD262259:WMD262290 WVZ262259:WVZ262290 R327818:R327849 JN327795:JN327826 TJ327795:TJ327826 ADF327795:ADF327826 ANB327795:ANB327826 AWX327795:AWX327826 BGT327795:BGT327826 BQP327795:BQP327826 CAL327795:CAL327826 CKH327795:CKH327826 CUD327795:CUD327826 DDZ327795:DDZ327826 DNV327795:DNV327826 DXR327795:DXR327826 EHN327795:EHN327826 ERJ327795:ERJ327826 FBF327795:FBF327826 FLB327795:FLB327826 FUX327795:FUX327826 GET327795:GET327826 GOP327795:GOP327826 GYL327795:GYL327826 HIH327795:HIH327826 HSD327795:HSD327826 IBZ327795:IBZ327826 ILV327795:ILV327826 IVR327795:IVR327826 JFN327795:JFN327826 JPJ327795:JPJ327826 JZF327795:JZF327826 KJB327795:KJB327826 KSX327795:KSX327826 LCT327795:LCT327826 LMP327795:LMP327826 LWL327795:LWL327826 MGH327795:MGH327826 MQD327795:MQD327826 MZZ327795:MZZ327826 NJV327795:NJV327826 NTR327795:NTR327826 ODN327795:ODN327826 ONJ327795:ONJ327826 OXF327795:OXF327826 PHB327795:PHB327826 PQX327795:PQX327826 QAT327795:QAT327826 QKP327795:QKP327826 QUL327795:QUL327826 REH327795:REH327826 ROD327795:ROD327826 RXZ327795:RXZ327826 SHV327795:SHV327826 SRR327795:SRR327826 TBN327795:TBN327826 TLJ327795:TLJ327826 TVF327795:TVF327826 UFB327795:UFB327826 UOX327795:UOX327826 UYT327795:UYT327826 VIP327795:VIP327826 VSL327795:VSL327826 WCH327795:WCH327826 WMD327795:WMD327826 WVZ327795:WVZ327826 R393354:R393385 JN393331:JN393362 TJ393331:TJ393362 ADF393331:ADF393362 ANB393331:ANB393362 AWX393331:AWX393362 BGT393331:BGT393362 BQP393331:BQP393362 CAL393331:CAL393362 CKH393331:CKH393362 CUD393331:CUD393362 DDZ393331:DDZ393362 DNV393331:DNV393362 DXR393331:DXR393362 EHN393331:EHN393362 ERJ393331:ERJ393362 FBF393331:FBF393362 FLB393331:FLB393362 FUX393331:FUX393362 GET393331:GET393362 GOP393331:GOP393362 GYL393331:GYL393362 HIH393331:HIH393362 HSD393331:HSD393362 IBZ393331:IBZ393362 ILV393331:ILV393362 IVR393331:IVR393362 JFN393331:JFN393362 JPJ393331:JPJ393362 JZF393331:JZF393362 KJB393331:KJB393362 KSX393331:KSX393362 LCT393331:LCT393362 LMP393331:LMP393362 LWL393331:LWL393362 MGH393331:MGH393362 MQD393331:MQD393362 MZZ393331:MZZ393362 NJV393331:NJV393362 NTR393331:NTR393362 ODN393331:ODN393362 ONJ393331:ONJ393362 OXF393331:OXF393362 PHB393331:PHB393362 PQX393331:PQX393362 QAT393331:QAT393362 QKP393331:QKP393362 QUL393331:QUL393362 REH393331:REH393362 ROD393331:ROD393362 RXZ393331:RXZ393362 SHV393331:SHV393362 SRR393331:SRR393362 TBN393331:TBN393362 TLJ393331:TLJ393362 TVF393331:TVF393362 UFB393331:UFB393362 UOX393331:UOX393362 UYT393331:UYT393362 VIP393331:VIP393362 VSL393331:VSL393362 WCH393331:WCH393362 WMD393331:WMD393362 WVZ393331:WVZ393362 R458890:R458921 JN458867:JN458898 TJ458867:TJ458898 ADF458867:ADF458898 ANB458867:ANB458898 AWX458867:AWX458898 BGT458867:BGT458898 BQP458867:BQP458898 CAL458867:CAL458898 CKH458867:CKH458898 CUD458867:CUD458898 DDZ458867:DDZ458898 DNV458867:DNV458898 DXR458867:DXR458898 EHN458867:EHN458898 ERJ458867:ERJ458898 FBF458867:FBF458898 FLB458867:FLB458898 FUX458867:FUX458898 GET458867:GET458898 GOP458867:GOP458898 GYL458867:GYL458898 HIH458867:HIH458898 HSD458867:HSD458898 IBZ458867:IBZ458898 ILV458867:ILV458898 IVR458867:IVR458898 JFN458867:JFN458898 JPJ458867:JPJ458898 JZF458867:JZF458898 KJB458867:KJB458898 KSX458867:KSX458898 LCT458867:LCT458898 LMP458867:LMP458898 LWL458867:LWL458898 MGH458867:MGH458898 MQD458867:MQD458898 MZZ458867:MZZ458898 NJV458867:NJV458898 NTR458867:NTR458898 ODN458867:ODN458898 ONJ458867:ONJ458898 OXF458867:OXF458898 PHB458867:PHB458898 PQX458867:PQX458898 QAT458867:QAT458898 QKP458867:QKP458898 QUL458867:QUL458898 REH458867:REH458898 ROD458867:ROD458898 RXZ458867:RXZ458898 SHV458867:SHV458898 SRR458867:SRR458898 TBN458867:TBN458898 TLJ458867:TLJ458898 TVF458867:TVF458898 UFB458867:UFB458898 UOX458867:UOX458898 UYT458867:UYT458898 VIP458867:VIP458898 VSL458867:VSL458898 WCH458867:WCH458898 WMD458867:WMD458898 WVZ458867:WVZ458898 R524426:R524457 JN524403:JN524434 TJ524403:TJ524434 ADF524403:ADF524434 ANB524403:ANB524434 AWX524403:AWX524434 BGT524403:BGT524434 BQP524403:BQP524434 CAL524403:CAL524434 CKH524403:CKH524434 CUD524403:CUD524434 DDZ524403:DDZ524434 DNV524403:DNV524434 DXR524403:DXR524434 EHN524403:EHN524434 ERJ524403:ERJ524434 FBF524403:FBF524434 FLB524403:FLB524434 FUX524403:FUX524434 GET524403:GET524434 GOP524403:GOP524434 GYL524403:GYL524434 HIH524403:HIH524434 HSD524403:HSD524434 IBZ524403:IBZ524434 ILV524403:ILV524434 IVR524403:IVR524434 JFN524403:JFN524434 JPJ524403:JPJ524434 JZF524403:JZF524434 KJB524403:KJB524434 KSX524403:KSX524434 LCT524403:LCT524434 LMP524403:LMP524434 LWL524403:LWL524434 MGH524403:MGH524434 MQD524403:MQD524434 MZZ524403:MZZ524434 NJV524403:NJV524434 NTR524403:NTR524434 ODN524403:ODN524434 ONJ524403:ONJ524434 OXF524403:OXF524434 PHB524403:PHB524434 PQX524403:PQX524434 QAT524403:QAT524434 QKP524403:QKP524434 QUL524403:QUL524434 REH524403:REH524434 ROD524403:ROD524434 RXZ524403:RXZ524434 SHV524403:SHV524434 SRR524403:SRR524434 TBN524403:TBN524434 TLJ524403:TLJ524434 TVF524403:TVF524434 UFB524403:UFB524434 UOX524403:UOX524434 UYT524403:UYT524434 VIP524403:VIP524434 VSL524403:VSL524434 WCH524403:WCH524434 WMD524403:WMD524434 WVZ524403:WVZ524434 R589962:R589993 JN589939:JN589970 TJ589939:TJ589970 ADF589939:ADF589970 ANB589939:ANB589970 AWX589939:AWX589970 BGT589939:BGT589970 BQP589939:BQP589970 CAL589939:CAL589970 CKH589939:CKH589970 CUD589939:CUD589970 DDZ589939:DDZ589970 DNV589939:DNV589970 DXR589939:DXR589970 EHN589939:EHN589970 ERJ589939:ERJ589970 FBF589939:FBF589970 FLB589939:FLB589970 FUX589939:FUX589970 GET589939:GET589970 GOP589939:GOP589970 GYL589939:GYL589970 HIH589939:HIH589970 HSD589939:HSD589970 IBZ589939:IBZ589970 ILV589939:ILV589970 IVR589939:IVR589970 JFN589939:JFN589970 JPJ589939:JPJ589970 JZF589939:JZF589970 KJB589939:KJB589970 KSX589939:KSX589970 LCT589939:LCT589970 LMP589939:LMP589970 LWL589939:LWL589970 MGH589939:MGH589970 MQD589939:MQD589970 MZZ589939:MZZ589970 NJV589939:NJV589970 NTR589939:NTR589970 ODN589939:ODN589970 ONJ589939:ONJ589970 OXF589939:OXF589970 PHB589939:PHB589970 PQX589939:PQX589970 QAT589939:QAT589970 QKP589939:QKP589970 QUL589939:QUL589970 REH589939:REH589970 ROD589939:ROD589970 RXZ589939:RXZ589970 SHV589939:SHV589970 SRR589939:SRR589970 TBN589939:TBN589970 TLJ589939:TLJ589970 TVF589939:TVF589970 UFB589939:UFB589970 UOX589939:UOX589970 UYT589939:UYT589970 VIP589939:VIP589970 VSL589939:VSL589970 WCH589939:WCH589970 WMD589939:WMD589970 WVZ589939:WVZ589970 R655498:R655529 JN655475:JN655506 TJ655475:TJ655506 ADF655475:ADF655506 ANB655475:ANB655506 AWX655475:AWX655506 BGT655475:BGT655506 BQP655475:BQP655506 CAL655475:CAL655506 CKH655475:CKH655506 CUD655475:CUD655506 DDZ655475:DDZ655506 DNV655475:DNV655506 DXR655475:DXR655506 EHN655475:EHN655506 ERJ655475:ERJ655506 FBF655475:FBF655506 FLB655475:FLB655506 FUX655475:FUX655506 GET655475:GET655506 GOP655475:GOP655506 GYL655475:GYL655506 HIH655475:HIH655506 HSD655475:HSD655506 IBZ655475:IBZ655506 ILV655475:ILV655506 IVR655475:IVR655506 JFN655475:JFN655506 JPJ655475:JPJ655506 JZF655475:JZF655506 KJB655475:KJB655506 KSX655475:KSX655506 LCT655475:LCT655506 LMP655475:LMP655506 LWL655475:LWL655506 MGH655475:MGH655506 MQD655475:MQD655506 MZZ655475:MZZ655506 NJV655475:NJV655506 NTR655475:NTR655506 ODN655475:ODN655506 ONJ655475:ONJ655506 OXF655475:OXF655506 PHB655475:PHB655506 PQX655475:PQX655506 QAT655475:QAT655506 QKP655475:QKP655506 QUL655475:QUL655506 REH655475:REH655506 ROD655475:ROD655506 RXZ655475:RXZ655506 SHV655475:SHV655506 SRR655475:SRR655506 TBN655475:TBN655506 TLJ655475:TLJ655506 TVF655475:TVF655506 UFB655475:UFB655506 UOX655475:UOX655506 UYT655475:UYT655506 VIP655475:VIP655506 VSL655475:VSL655506 WCH655475:WCH655506 WMD655475:WMD655506 WVZ655475:WVZ655506 R721034:R721065 JN721011:JN721042 TJ721011:TJ721042 ADF721011:ADF721042 ANB721011:ANB721042 AWX721011:AWX721042 BGT721011:BGT721042 BQP721011:BQP721042 CAL721011:CAL721042 CKH721011:CKH721042 CUD721011:CUD721042 DDZ721011:DDZ721042 DNV721011:DNV721042 DXR721011:DXR721042 EHN721011:EHN721042 ERJ721011:ERJ721042 FBF721011:FBF721042 FLB721011:FLB721042 FUX721011:FUX721042 GET721011:GET721042 GOP721011:GOP721042 GYL721011:GYL721042 HIH721011:HIH721042 HSD721011:HSD721042 IBZ721011:IBZ721042 ILV721011:ILV721042 IVR721011:IVR721042 JFN721011:JFN721042 JPJ721011:JPJ721042 JZF721011:JZF721042 KJB721011:KJB721042 KSX721011:KSX721042 LCT721011:LCT721042 LMP721011:LMP721042 LWL721011:LWL721042 MGH721011:MGH721042 MQD721011:MQD721042 MZZ721011:MZZ721042 NJV721011:NJV721042 NTR721011:NTR721042 ODN721011:ODN721042 ONJ721011:ONJ721042 OXF721011:OXF721042 PHB721011:PHB721042 PQX721011:PQX721042 QAT721011:QAT721042 QKP721011:QKP721042 QUL721011:QUL721042 REH721011:REH721042 ROD721011:ROD721042 RXZ721011:RXZ721042 SHV721011:SHV721042 SRR721011:SRR721042 TBN721011:TBN721042 TLJ721011:TLJ721042 TVF721011:TVF721042 UFB721011:UFB721042 UOX721011:UOX721042 UYT721011:UYT721042 VIP721011:VIP721042 VSL721011:VSL721042 WCH721011:WCH721042 WMD721011:WMD721042 WVZ721011:WVZ721042 R786570:R786601 JN786547:JN786578 TJ786547:TJ786578 ADF786547:ADF786578 ANB786547:ANB786578 AWX786547:AWX786578 BGT786547:BGT786578 BQP786547:BQP786578 CAL786547:CAL786578 CKH786547:CKH786578 CUD786547:CUD786578 DDZ786547:DDZ786578 DNV786547:DNV786578 DXR786547:DXR786578 EHN786547:EHN786578 ERJ786547:ERJ786578 FBF786547:FBF786578 FLB786547:FLB786578 FUX786547:FUX786578 GET786547:GET786578 GOP786547:GOP786578 GYL786547:GYL786578 HIH786547:HIH786578 HSD786547:HSD786578 IBZ786547:IBZ786578 ILV786547:ILV786578 IVR786547:IVR786578 JFN786547:JFN786578 JPJ786547:JPJ786578 JZF786547:JZF786578 KJB786547:KJB786578 KSX786547:KSX786578 LCT786547:LCT786578 LMP786547:LMP786578 LWL786547:LWL786578 MGH786547:MGH786578 MQD786547:MQD786578 MZZ786547:MZZ786578 NJV786547:NJV786578 NTR786547:NTR786578 ODN786547:ODN786578 ONJ786547:ONJ786578 OXF786547:OXF786578 PHB786547:PHB786578 PQX786547:PQX786578 QAT786547:QAT786578 QKP786547:QKP786578 QUL786547:QUL786578 REH786547:REH786578 ROD786547:ROD786578 RXZ786547:RXZ786578 SHV786547:SHV786578 SRR786547:SRR786578 TBN786547:TBN786578 TLJ786547:TLJ786578 TVF786547:TVF786578 UFB786547:UFB786578 UOX786547:UOX786578 UYT786547:UYT786578 VIP786547:VIP786578 VSL786547:VSL786578 WCH786547:WCH786578 WMD786547:WMD786578 WVZ786547:WVZ786578 R852106:R852137 JN852083:JN852114 TJ852083:TJ852114 ADF852083:ADF852114 ANB852083:ANB852114 AWX852083:AWX852114 BGT852083:BGT852114 BQP852083:BQP852114 CAL852083:CAL852114 CKH852083:CKH852114 CUD852083:CUD852114 DDZ852083:DDZ852114 DNV852083:DNV852114 DXR852083:DXR852114 EHN852083:EHN852114 ERJ852083:ERJ852114 FBF852083:FBF852114 FLB852083:FLB852114 FUX852083:FUX852114 GET852083:GET852114 GOP852083:GOP852114 GYL852083:GYL852114 HIH852083:HIH852114 HSD852083:HSD852114 IBZ852083:IBZ852114 ILV852083:ILV852114 IVR852083:IVR852114 JFN852083:JFN852114 JPJ852083:JPJ852114 JZF852083:JZF852114 KJB852083:KJB852114 KSX852083:KSX852114 LCT852083:LCT852114 LMP852083:LMP852114 LWL852083:LWL852114 MGH852083:MGH852114 MQD852083:MQD852114 MZZ852083:MZZ852114 NJV852083:NJV852114 NTR852083:NTR852114 ODN852083:ODN852114 ONJ852083:ONJ852114 OXF852083:OXF852114 PHB852083:PHB852114 PQX852083:PQX852114 QAT852083:QAT852114 QKP852083:QKP852114 QUL852083:QUL852114 REH852083:REH852114 ROD852083:ROD852114 RXZ852083:RXZ852114 SHV852083:SHV852114 SRR852083:SRR852114 TBN852083:TBN852114 TLJ852083:TLJ852114 TVF852083:TVF852114 UFB852083:UFB852114 UOX852083:UOX852114 UYT852083:UYT852114 VIP852083:VIP852114 VSL852083:VSL852114 WCH852083:WCH852114 WMD852083:WMD852114 WVZ852083:WVZ852114 R917642:R917673 JN917619:JN917650 TJ917619:TJ917650 ADF917619:ADF917650 ANB917619:ANB917650 AWX917619:AWX917650 BGT917619:BGT917650 BQP917619:BQP917650 CAL917619:CAL917650 CKH917619:CKH917650 CUD917619:CUD917650 DDZ917619:DDZ917650 DNV917619:DNV917650 DXR917619:DXR917650 EHN917619:EHN917650 ERJ917619:ERJ917650 FBF917619:FBF917650 FLB917619:FLB917650 FUX917619:FUX917650 GET917619:GET917650 GOP917619:GOP917650 GYL917619:GYL917650 HIH917619:HIH917650 HSD917619:HSD917650 IBZ917619:IBZ917650 ILV917619:ILV917650 IVR917619:IVR917650 JFN917619:JFN917650 JPJ917619:JPJ917650 JZF917619:JZF917650 KJB917619:KJB917650 KSX917619:KSX917650 LCT917619:LCT917650 LMP917619:LMP917650 LWL917619:LWL917650 MGH917619:MGH917650 MQD917619:MQD917650 MZZ917619:MZZ917650 NJV917619:NJV917650 NTR917619:NTR917650 ODN917619:ODN917650 ONJ917619:ONJ917650 OXF917619:OXF917650 PHB917619:PHB917650 PQX917619:PQX917650 QAT917619:QAT917650 QKP917619:QKP917650 QUL917619:QUL917650 REH917619:REH917650 ROD917619:ROD917650 RXZ917619:RXZ917650 SHV917619:SHV917650 SRR917619:SRR917650 TBN917619:TBN917650 TLJ917619:TLJ917650 TVF917619:TVF917650 UFB917619:UFB917650 UOX917619:UOX917650 UYT917619:UYT917650 VIP917619:VIP917650 VSL917619:VSL917650 WCH917619:WCH917650 WMD917619:WMD917650 WVZ917619:WVZ917650 R983178:R983209 JN983155:JN983186 TJ983155:TJ983186 ADF983155:ADF983186 ANB983155:ANB983186 AWX983155:AWX983186 BGT983155:BGT983186 BQP983155:BQP983186 CAL983155:CAL983186 CKH983155:CKH983186 CUD983155:CUD983186 DDZ983155:DDZ983186 DNV983155:DNV983186 DXR983155:DXR983186 EHN983155:EHN983186 ERJ983155:ERJ983186 FBF983155:FBF983186 FLB983155:FLB983186 FUX983155:FUX983186 GET983155:GET983186 GOP983155:GOP983186 GYL983155:GYL983186 HIH983155:HIH983186 HSD983155:HSD983186 IBZ983155:IBZ983186 ILV983155:ILV983186 IVR983155:IVR983186 JFN983155:JFN983186 JPJ983155:JPJ983186 JZF983155:JZF983186 KJB983155:KJB983186 KSX983155:KSX983186 LCT983155:LCT983186 LMP983155:LMP983186 LWL983155:LWL983186 MGH983155:MGH983186 MQD983155:MQD983186 MZZ983155:MZZ983186 NJV983155:NJV983186 NTR983155:NTR983186 ODN983155:ODN983186 ONJ983155:ONJ983186 OXF983155:OXF983186 PHB983155:PHB983186 PQX983155:PQX983186 QAT983155:QAT983186 QKP983155:QKP983186 QUL983155:QUL983186 REH983155:REH983186 ROD983155:ROD983186 RXZ983155:RXZ983186 SHV983155:SHV983186 SRR983155:SRR983186 TBN983155:TBN983186 TLJ983155:TLJ983186 TVF983155:TVF983186 UFB983155:UFB983186 UOX983155:UOX983186 UYT983155:UYT983186 VIP983155:VIP983186 VSL983155:VSL983186 WCH983155:WCH983186 WMD983155:WMD983186 WVZ983155:WVZ983186 R146:R147 JN146:JN147 TJ146:TJ147 ADF146:ADF147 ANB146:ANB147 AWX146:AWX147 BGT146:BGT147 BQP146:BQP147 CAL146:CAL147 CKH146:CKH147 CUD146:CUD147 DDZ146:DDZ147 DNV146:DNV147 DXR146:DXR147 EHN146:EHN147 ERJ146:ERJ147 FBF146:FBF147 FLB146:FLB147 FUX146:FUX147 GET146:GET147 GOP146:GOP147 GYL146:GYL147 HIH146:HIH147 HSD146:HSD147 IBZ146:IBZ147 ILV146:ILV147 IVR146:IVR147 JFN146:JFN147 JPJ146:JPJ147 JZF146:JZF147 KJB146:KJB147 KSX146:KSX147 LCT146:LCT147 LMP146:LMP147 LWL146:LWL147 MGH146:MGH147 MQD146:MQD147 MZZ146:MZZ147 NJV146:NJV147 NTR146:NTR147 ODN146:ODN147 ONJ146:ONJ147 OXF146:OXF147 PHB146:PHB147 PQX146:PQX147 QAT146:QAT147 QKP146:QKP147 QUL146:QUL147 REH146:REH147 ROD146:ROD147 RXZ146:RXZ147 SHV146:SHV147 SRR146:SRR147 TBN146:TBN147 TLJ146:TLJ147 TVF146:TVF147 UFB146:UFB147 UOX146:UOX147 UYT146:UYT147 VIP146:VIP147 VSL146:VSL147 WCH146:WCH147 WMD146:WMD147 WVZ146:WVZ147 R65707:R65708 JN65684:JN65685 TJ65684:TJ65685 ADF65684:ADF65685 ANB65684:ANB65685 AWX65684:AWX65685 BGT65684:BGT65685 BQP65684:BQP65685 CAL65684:CAL65685 CKH65684:CKH65685 CUD65684:CUD65685 DDZ65684:DDZ65685 DNV65684:DNV65685 DXR65684:DXR65685 EHN65684:EHN65685 ERJ65684:ERJ65685 FBF65684:FBF65685 FLB65684:FLB65685 FUX65684:FUX65685 GET65684:GET65685 GOP65684:GOP65685 GYL65684:GYL65685 HIH65684:HIH65685 HSD65684:HSD65685 IBZ65684:IBZ65685 ILV65684:ILV65685 IVR65684:IVR65685 JFN65684:JFN65685 JPJ65684:JPJ65685 JZF65684:JZF65685 KJB65684:KJB65685 KSX65684:KSX65685 LCT65684:LCT65685 LMP65684:LMP65685 LWL65684:LWL65685 MGH65684:MGH65685 MQD65684:MQD65685 MZZ65684:MZZ65685 NJV65684:NJV65685 NTR65684:NTR65685 ODN65684:ODN65685 ONJ65684:ONJ65685 OXF65684:OXF65685 PHB65684:PHB65685 PQX65684:PQX65685 QAT65684:QAT65685 QKP65684:QKP65685 QUL65684:QUL65685 REH65684:REH65685 ROD65684:ROD65685 RXZ65684:RXZ65685 SHV65684:SHV65685 SRR65684:SRR65685 TBN65684:TBN65685 TLJ65684:TLJ65685 TVF65684:TVF65685 UFB65684:UFB65685 UOX65684:UOX65685 UYT65684:UYT65685 VIP65684:VIP65685 VSL65684:VSL65685 WCH65684:WCH65685 WMD65684:WMD65685 WVZ65684:WVZ65685 R131243:R131244 JN131220:JN131221 TJ131220:TJ131221 ADF131220:ADF131221 ANB131220:ANB131221 AWX131220:AWX131221 BGT131220:BGT131221 BQP131220:BQP131221 CAL131220:CAL131221 CKH131220:CKH131221 CUD131220:CUD131221 DDZ131220:DDZ131221 DNV131220:DNV131221 DXR131220:DXR131221 EHN131220:EHN131221 ERJ131220:ERJ131221 FBF131220:FBF131221 FLB131220:FLB131221 FUX131220:FUX131221 GET131220:GET131221 GOP131220:GOP131221 GYL131220:GYL131221 HIH131220:HIH131221 HSD131220:HSD131221 IBZ131220:IBZ131221 ILV131220:ILV131221 IVR131220:IVR131221 JFN131220:JFN131221 JPJ131220:JPJ131221 JZF131220:JZF131221 KJB131220:KJB131221 KSX131220:KSX131221 LCT131220:LCT131221 LMP131220:LMP131221 LWL131220:LWL131221 MGH131220:MGH131221 MQD131220:MQD131221 MZZ131220:MZZ131221 NJV131220:NJV131221 NTR131220:NTR131221 ODN131220:ODN131221 ONJ131220:ONJ131221 OXF131220:OXF131221 PHB131220:PHB131221 PQX131220:PQX131221 QAT131220:QAT131221 QKP131220:QKP131221 QUL131220:QUL131221 REH131220:REH131221 ROD131220:ROD131221 RXZ131220:RXZ131221 SHV131220:SHV131221 SRR131220:SRR131221 TBN131220:TBN131221 TLJ131220:TLJ131221 TVF131220:TVF131221 UFB131220:UFB131221 UOX131220:UOX131221 UYT131220:UYT131221 VIP131220:VIP131221 VSL131220:VSL131221 WCH131220:WCH131221 WMD131220:WMD131221 WVZ131220:WVZ131221 R196779:R196780 JN196756:JN196757 TJ196756:TJ196757 ADF196756:ADF196757 ANB196756:ANB196757 AWX196756:AWX196757 BGT196756:BGT196757 BQP196756:BQP196757 CAL196756:CAL196757 CKH196756:CKH196757 CUD196756:CUD196757 DDZ196756:DDZ196757 DNV196756:DNV196757 DXR196756:DXR196757 EHN196756:EHN196757 ERJ196756:ERJ196757 FBF196756:FBF196757 FLB196756:FLB196757 FUX196756:FUX196757 GET196756:GET196757 GOP196756:GOP196757 GYL196756:GYL196757 HIH196756:HIH196757 HSD196756:HSD196757 IBZ196756:IBZ196757 ILV196756:ILV196757 IVR196756:IVR196757 JFN196756:JFN196757 JPJ196756:JPJ196757 JZF196756:JZF196757 KJB196756:KJB196757 KSX196756:KSX196757 LCT196756:LCT196757 LMP196756:LMP196757 LWL196756:LWL196757 MGH196756:MGH196757 MQD196756:MQD196757 MZZ196756:MZZ196757 NJV196756:NJV196757 NTR196756:NTR196757 ODN196756:ODN196757 ONJ196756:ONJ196757 OXF196756:OXF196757 PHB196756:PHB196757 PQX196756:PQX196757 QAT196756:QAT196757 QKP196756:QKP196757 QUL196756:QUL196757 REH196756:REH196757 ROD196756:ROD196757 RXZ196756:RXZ196757 SHV196756:SHV196757 SRR196756:SRR196757 TBN196756:TBN196757 TLJ196756:TLJ196757 TVF196756:TVF196757 UFB196756:UFB196757 UOX196756:UOX196757 UYT196756:UYT196757 VIP196756:VIP196757 VSL196756:VSL196757 WCH196756:WCH196757 WMD196756:WMD196757 WVZ196756:WVZ196757 R262315:R262316 JN262292:JN262293 TJ262292:TJ262293 ADF262292:ADF262293 ANB262292:ANB262293 AWX262292:AWX262293 BGT262292:BGT262293 BQP262292:BQP262293 CAL262292:CAL262293 CKH262292:CKH262293 CUD262292:CUD262293 DDZ262292:DDZ262293 DNV262292:DNV262293 DXR262292:DXR262293 EHN262292:EHN262293 ERJ262292:ERJ262293 FBF262292:FBF262293 FLB262292:FLB262293 FUX262292:FUX262293 GET262292:GET262293 GOP262292:GOP262293 GYL262292:GYL262293 HIH262292:HIH262293 HSD262292:HSD262293 IBZ262292:IBZ262293 ILV262292:ILV262293 IVR262292:IVR262293 JFN262292:JFN262293 JPJ262292:JPJ262293 JZF262292:JZF262293 KJB262292:KJB262293 KSX262292:KSX262293 LCT262292:LCT262293 LMP262292:LMP262293 LWL262292:LWL262293 MGH262292:MGH262293 MQD262292:MQD262293 MZZ262292:MZZ262293 NJV262292:NJV262293 NTR262292:NTR262293 ODN262292:ODN262293 ONJ262292:ONJ262293 OXF262292:OXF262293 PHB262292:PHB262293 PQX262292:PQX262293 QAT262292:QAT262293 QKP262292:QKP262293 QUL262292:QUL262293 REH262292:REH262293 ROD262292:ROD262293 RXZ262292:RXZ262293 SHV262292:SHV262293 SRR262292:SRR262293 TBN262292:TBN262293 TLJ262292:TLJ262293 TVF262292:TVF262293 UFB262292:UFB262293 UOX262292:UOX262293 UYT262292:UYT262293 VIP262292:VIP262293 VSL262292:VSL262293 WCH262292:WCH262293 WMD262292:WMD262293 WVZ262292:WVZ262293 R327851:R327852 JN327828:JN327829 TJ327828:TJ327829 ADF327828:ADF327829 ANB327828:ANB327829 AWX327828:AWX327829 BGT327828:BGT327829 BQP327828:BQP327829 CAL327828:CAL327829 CKH327828:CKH327829 CUD327828:CUD327829 DDZ327828:DDZ327829 DNV327828:DNV327829 DXR327828:DXR327829 EHN327828:EHN327829 ERJ327828:ERJ327829 FBF327828:FBF327829 FLB327828:FLB327829 FUX327828:FUX327829 GET327828:GET327829 GOP327828:GOP327829 GYL327828:GYL327829 HIH327828:HIH327829 HSD327828:HSD327829 IBZ327828:IBZ327829 ILV327828:ILV327829 IVR327828:IVR327829 JFN327828:JFN327829 JPJ327828:JPJ327829 JZF327828:JZF327829 KJB327828:KJB327829 KSX327828:KSX327829 LCT327828:LCT327829 LMP327828:LMP327829 LWL327828:LWL327829 MGH327828:MGH327829 MQD327828:MQD327829 MZZ327828:MZZ327829 NJV327828:NJV327829 NTR327828:NTR327829 ODN327828:ODN327829 ONJ327828:ONJ327829 OXF327828:OXF327829 PHB327828:PHB327829 PQX327828:PQX327829 QAT327828:QAT327829 QKP327828:QKP327829 QUL327828:QUL327829 REH327828:REH327829 ROD327828:ROD327829 RXZ327828:RXZ327829 SHV327828:SHV327829 SRR327828:SRR327829 TBN327828:TBN327829 TLJ327828:TLJ327829 TVF327828:TVF327829 UFB327828:UFB327829 UOX327828:UOX327829 UYT327828:UYT327829 VIP327828:VIP327829 VSL327828:VSL327829 WCH327828:WCH327829 WMD327828:WMD327829 WVZ327828:WVZ327829 R393387:R393388 JN393364:JN393365 TJ393364:TJ393365 ADF393364:ADF393365 ANB393364:ANB393365 AWX393364:AWX393365 BGT393364:BGT393365 BQP393364:BQP393365 CAL393364:CAL393365 CKH393364:CKH393365 CUD393364:CUD393365 DDZ393364:DDZ393365 DNV393364:DNV393365 DXR393364:DXR393365 EHN393364:EHN393365 ERJ393364:ERJ393365 FBF393364:FBF393365 FLB393364:FLB393365 FUX393364:FUX393365 GET393364:GET393365 GOP393364:GOP393365 GYL393364:GYL393365 HIH393364:HIH393365 HSD393364:HSD393365 IBZ393364:IBZ393365 ILV393364:ILV393365 IVR393364:IVR393365 JFN393364:JFN393365 JPJ393364:JPJ393365 JZF393364:JZF393365 KJB393364:KJB393365 KSX393364:KSX393365 LCT393364:LCT393365 LMP393364:LMP393365 LWL393364:LWL393365 MGH393364:MGH393365 MQD393364:MQD393365 MZZ393364:MZZ393365 NJV393364:NJV393365 NTR393364:NTR393365 ODN393364:ODN393365 ONJ393364:ONJ393365 OXF393364:OXF393365 PHB393364:PHB393365 PQX393364:PQX393365 QAT393364:QAT393365 QKP393364:QKP393365 QUL393364:QUL393365 REH393364:REH393365 ROD393364:ROD393365 RXZ393364:RXZ393365 SHV393364:SHV393365 SRR393364:SRR393365 TBN393364:TBN393365 TLJ393364:TLJ393365 TVF393364:TVF393365 UFB393364:UFB393365 UOX393364:UOX393365 UYT393364:UYT393365 VIP393364:VIP393365 VSL393364:VSL393365 WCH393364:WCH393365 WMD393364:WMD393365 WVZ393364:WVZ393365 R458923:R458924 JN458900:JN458901 TJ458900:TJ458901 ADF458900:ADF458901 ANB458900:ANB458901 AWX458900:AWX458901 BGT458900:BGT458901 BQP458900:BQP458901 CAL458900:CAL458901 CKH458900:CKH458901 CUD458900:CUD458901 DDZ458900:DDZ458901 DNV458900:DNV458901 DXR458900:DXR458901 EHN458900:EHN458901 ERJ458900:ERJ458901 FBF458900:FBF458901 FLB458900:FLB458901 FUX458900:FUX458901 GET458900:GET458901 GOP458900:GOP458901 GYL458900:GYL458901 HIH458900:HIH458901 HSD458900:HSD458901 IBZ458900:IBZ458901 ILV458900:ILV458901 IVR458900:IVR458901 JFN458900:JFN458901 JPJ458900:JPJ458901 JZF458900:JZF458901 KJB458900:KJB458901 KSX458900:KSX458901 LCT458900:LCT458901 LMP458900:LMP458901 LWL458900:LWL458901 MGH458900:MGH458901 MQD458900:MQD458901 MZZ458900:MZZ458901 NJV458900:NJV458901 NTR458900:NTR458901 ODN458900:ODN458901 ONJ458900:ONJ458901 OXF458900:OXF458901 PHB458900:PHB458901 PQX458900:PQX458901 QAT458900:QAT458901 QKP458900:QKP458901 QUL458900:QUL458901 REH458900:REH458901 ROD458900:ROD458901 RXZ458900:RXZ458901 SHV458900:SHV458901 SRR458900:SRR458901 TBN458900:TBN458901 TLJ458900:TLJ458901 TVF458900:TVF458901 UFB458900:UFB458901 UOX458900:UOX458901 UYT458900:UYT458901 VIP458900:VIP458901 VSL458900:VSL458901 WCH458900:WCH458901 WMD458900:WMD458901 WVZ458900:WVZ458901 R524459:R524460 JN524436:JN524437 TJ524436:TJ524437 ADF524436:ADF524437 ANB524436:ANB524437 AWX524436:AWX524437 BGT524436:BGT524437 BQP524436:BQP524437 CAL524436:CAL524437 CKH524436:CKH524437 CUD524436:CUD524437 DDZ524436:DDZ524437 DNV524436:DNV524437 DXR524436:DXR524437 EHN524436:EHN524437 ERJ524436:ERJ524437 FBF524436:FBF524437 FLB524436:FLB524437 FUX524436:FUX524437 GET524436:GET524437 GOP524436:GOP524437 GYL524436:GYL524437 HIH524436:HIH524437 HSD524436:HSD524437 IBZ524436:IBZ524437 ILV524436:ILV524437 IVR524436:IVR524437 JFN524436:JFN524437 JPJ524436:JPJ524437 JZF524436:JZF524437 KJB524436:KJB524437 KSX524436:KSX524437 LCT524436:LCT524437 LMP524436:LMP524437 LWL524436:LWL524437 MGH524436:MGH524437 MQD524436:MQD524437 MZZ524436:MZZ524437 NJV524436:NJV524437 NTR524436:NTR524437 ODN524436:ODN524437 ONJ524436:ONJ524437 OXF524436:OXF524437 PHB524436:PHB524437 PQX524436:PQX524437 QAT524436:QAT524437 QKP524436:QKP524437 QUL524436:QUL524437 REH524436:REH524437 ROD524436:ROD524437 RXZ524436:RXZ524437 SHV524436:SHV524437 SRR524436:SRR524437 TBN524436:TBN524437 TLJ524436:TLJ524437 TVF524436:TVF524437 UFB524436:UFB524437 UOX524436:UOX524437 UYT524436:UYT524437 VIP524436:VIP524437 VSL524436:VSL524437 WCH524436:WCH524437 WMD524436:WMD524437 WVZ524436:WVZ524437 R589995:R589996 JN589972:JN589973 TJ589972:TJ589973 ADF589972:ADF589973 ANB589972:ANB589973 AWX589972:AWX589973 BGT589972:BGT589973 BQP589972:BQP589973 CAL589972:CAL589973 CKH589972:CKH589973 CUD589972:CUD589973 DDZ589972:DDZ589973 DNV589972:DNV589973 DXR589972:DXR589973 EHN589972:EHN589973 ERJ589972:ERJ589973 FBF589972:FBF589973 FLB589972:FLB589973 FUX589972:FUX589973 GET589972:GET589973 GOP589972:GOP589973 GYL589972:GYL589973 HIH589972:HIH589973 HSD589972:HSD589973 IBZ589972:IBZ589973 ILV589972:ILV589973 IVR589972:IVR589973 JFN589972:JFN589973 JPJ589972:JPJ589973 JZF589972:JZF589973 KJB589972:KJB589973 KSX589972:KSX589973 LCT589972:LCT589973 LMP589972:LMP589973 LWL589972:LWL589973 MGH589972:MGH589973 MQD589972:MQD589973 MZZ589972:MZZ589973 NJV589972:NJV589973 NTR589972:NTR589973 ODN589972:ODN589973 ONJ589972:ONJ589973 OXF589972:OXF589973 PHB589972:PHB589973 PQX589972:PQX589973 QAT589972:QAT589973 QKP589972:QKP589973 QUL589972:QUL589973 REH589972:REH589973 ROD589972:ROD589973 RXZ589972:RXZ589973 SHV589972:SHV589973 SRR589972:SRR589973 TBN589972:TBN589973 TLJ589972:TLJ589973 TVF589972:TVF589973 UFB589972:UFB589973 UOX589972:UOX589973 UYT589972:UYT589973 VIP589972:VIP589973 VSL589972:VSL589973 WCH589972:WCH589973 WMD589972:WMD589973 WVZ589972:WVZ589973 R655531:R655532 JN655508:JN655509 TJ655508:TJ655509 ADF655508:ADF655509 ANB655508:ANB655509 AWX655508:AWX655509 BGT655508:BGT655509 BQP655508:BQP655509 CAL655508:CAL655509 CKH655508:CKH655509 CUD655508:CUD655509 DDZ655508:DDZ655509 DNV655508:DNV655509 DXR655508:DXR655509 EHN655508:EHN655509 ERJ655508:ERJ655509 FBF655508:FBF655509 FLB655508:FLB655509 FUX655508:FUX655509 GET655508:GET655509 GOP655508:GOP655509 GYL655508:GYL655509 HIH655508:HIH655509 HSD655508:HSD655509 IBZ655508:IBZ655509 ILV655508:ILV655509 IVR655508:IVR655509 JFN655508:JFN655509 JPJ655508:JPJ655509 JZF655508:JZF655509 KJB655508:KJB655509 KSX655508:KSX655509 LCT655508:LCT655509 LMP655508:LMP655509 LWL655508:LWL655509 MGH655508:MGH655509 MQD655508:MQD655509 MZZ655508:MZZ655509 NJV655508:NJV655509 NTR655508:NTR655509 ODN655508:ODN655509 ONJ655508:ONJ655509 OXF655508:OXF655509 PHB655508:PHB655509 PQX655508:PQX655509 QAT655508:QAT655509 QKP655508:QKP655509 QUL655508:QUL655509 REH655508:REH655509 ROD655508:ROD655509 RXZ655508:RXZ655509 SHV655508:SHV655509 SRR655508:SRR655509 TBN655508:TBN655509 TLJ655508:TLJ655509 TVF655508:TVF655509 UFB655508:UFB655509 UOX655508:UOX655509 UYT655508:UYT655509 VIP655508:VIP655509 VSL655508:VSL655509 WCH655508:WCH655509 WMD655508:WMD655509 WVZ655508:WVZ655509 R721067:R721068 JN721044:JN721045 TJ721044:TJ721045 ADF721044:ADF721045 ANB721044:ANB721045 AWX721044:AWX721045 BGT721044:BGT721045 BQP721044:BQP721045 CAL721044:CAL721045 CKH721044:CKH721045 CUD721044:CUD721045 DDZ721044:DDZ721045 DNV721044:DNV721045 DXR721044:DXR721045 EHN721044:EHN721045 ERJ721044:ERJ721045 FBF721044:FBF721045 FLB721044:FLB721045 FUX721044:FUX721045 GET721044:GET721045 GOP721044:GOP721045 GYL721044:GYL721045 HIH721044:HIH721045 HSD721044:HSD721045 IBZ721044:IBZ721045 ILV721044:ILV721045 IVR721044:IVR721045 JFN721044:JFN721045 JPJ721044:JPJ721045 JZF721044:JZF721045 KJB721044:KJB721045 KSX721044:KSX721045 LCT721044:LCT721045 LMP721044:LMP721045 LWL721044:LWL721045 MGH721044:MGH721045 MQD721044:MQD721045 MZZ721044:MZZ721045 NJV721044:NJV721045 NTR721044:NTR721045 ODN721044:ODN721045 ONJ721044:ONJ721045 OXF721044:OXF721045 PHB721044:PHB721045 PQX721044:PQX721045 QAT721044:QAT721045 QKP721044:QKP721045 QUL721044:QUL721045 REH721044:REH721045 ROD721044:ROD721045 RXZ721044:RXZ721045 SHV721044:SHV721045 SRR721044:SRR721045 TBN721044:TBN721045 TLJ721044:TLJ721045 TVF721044:TVF721045 UFB721044:UFB721045 UOX721044:UOX721045 UYT721044:UYT721045 VIP721044:VIP721045 VSL721044:VSL721045 WCH721044:WCH721045 WMD721044:WMD721045 WVZ721044:WVZ721045 R786603:R786604 JN786580:JN786581 TJ786580:TJ786581 ADF786580:ADF786581 ANB786580:ANB786581 AWX786580:AWX786581 BGT786580:BGT786581 BQP786580:BQP786581 CAL786580:CAL786581 CKH786580:CKH786581 CUD786580:CUD786581 DDZ786580:DDZ786581 DNV786580:DNV786581 DXR786580:DXR786581 EHN786580:EHN786581 ERJ786580:ERJ786581 FBF786580:FBF786581 FLB786580:FLB786581 FUX786580:FUX786581 GET786580:GET786581 GOP786580:GOP786581 GYL786580:GYL786581 HIH786580:HIH786581 HSD786580:HSD786581 IBZ786580:IBZ786581 ILV786580:ILV786581 IVR786580:IVR786581 JFN786580:JFN786581 JPJ786580:JPJ786581 JZF786580:JZF786581 KJB786580:KJB786581 KSX786580:KSX786581 LCT786580:LCT786581 LMP786580:LMP786581 LWL786580:LWL786581 MGH786580:MGH786581 MQD786580:MQD786581 MZZ786580:MZZ786581 NJV786580:NJV786581 NTR786580:NTR786581 ODN786580:ODN786581 ONJ786580:ONJ786581 OXF786580:OXF786581 PHB786580:PHB786581 PQX786580:PQX786581 QAT786580:QAT786581 QKP786580:QKP786581 QUL786580:QUL786581 REH786580:REH786581 ROD786580:ROD786581 RXZ786580:RXZ786581 SHV786580:SHV786581 SRR786580:SRR786581 TBN786580:TBN786581 TLJ786580:TLJ786581 TVF786580:TVF786581 UFB786580:UFB786581 UOX786580:UOX786581 UYT786580:UYT786581 VIP786580:VIP786581 VSL786580:VSL786581 WCH786580:WCH786581 WMD786580:WMD786581 WVZ786580:WVZ786581 R852139:R852140 JN852116:JN852117 TJ852116:TJ852117 ADF852116:ADF852117 ANB852116:ANB852117 AWX852116:AWX852117 BGT852116:BGT852117 BQP852116:BQP852117 CAL852116:CAL852117 CKH852116:CKH852117 CUD852116:CUD852117 DDZ852116:DDZ852117 DNV852116:DNV852117 DXR852116:DXR852117 EHN852116:EHN852117 ERJ852116:ERJ852117 FBF852116:FBF852117 FLB852116:FLB852117 FUX852116:FUX852117 GET852116:GET852117 GOP852116:GOP852117 GYL852116:GYL852117 HIH852116:HIH852117 HSD852116:HSD852117 IBZ852116:IBZ852117 ILV852116:ILV852117 IVR852116:IVR852117 JFN852116:JFN852117 JPJ852116:JPJ852117 JZF852116:JZF852117 KJB852116:KJB852117 KSX852116:KSX852117 LCT852116:LCT852117 LMP852116:LMP852117 LWL852116:LWL852117 MGH852116:MGH852117 MQD852116:MQD852117 MZZ852116:MZZ852117 NJV852116:NJV852117 NTR852116:NTR852117 ODN852116:ODN852117 ONJ852116:ONJ852117 OXF852116:OXF852117 PHB852116:PHB852117 PQX852116:PQX852117 QAT852116:QAT852117 QKP852116:QKP852117 QUL852116:QUL852117 REH852116:REH852117 ROD852116:ROD852117 RXZ852116:RXZ852117 SHV852116:SHV852117 SRR852116:SRR852117 TBN852116:TBN852117 TLJ852116:TLJ852117 TVF852116:TVF852117 UFB852116:UFB852117 UOX852116:UOX852117 UYT852116:UYT852117 VIP852116:VIP852117 VSL852116:VSL852117 WCH852116:WCH852117 WMD852116:WMD852117 WVZ852116:WVZ852117 R917675:R917676 JN917652:JN917653 TJ917652:TJ917653 ADF917652:ADF917653 ANB917652:ANB917653 AWX917652:AWX917653 BGT917652:BGT917653 BQP917652:BQP917653 CAL917652:CAL917653 CKH917652:CKH917653 CUD917652:CUD917653 DDZ917652:DDZ917653 DNV917652:DNV917653 DXR917652:DXR917653 EHN917652:EHN917653 ERJ917652:ERJ917653 FBF917652:FBF917653 FLB917652:FLB917653 FUX917652:FUX917653 GET917652:GET917653 GOP917652:GOP917653 GYL917652:GYL917653 HIH917652:HIH917653 HSD917652:HSD917653 IBZ917652:IBZ917653 ILV917652:ILV917653 IVR917652:IVR917653 JFN917652:JFN917653 JPJ917652:JPJ917653 JZF917652:JZF917653 KJB917652:KJB917653 KSX917652:KSX917653 LCT917652:LCT917653 LMP917652:LMP917653 LWL917652:LWL917653 MGH917652:MGH917653 MQD917652:MQD917653 MZZ917652:MZZ917653 NJV917652:NJV917653 NTR917652:NTR917653 ODN917652:ODN917653 ONJ917652:ONJ917653 OXF917652:OXF917653 PHB917652:PHB917653 PQX917652:PQX917653 QAT917652:QAT917653 QKP917652:QKP917653 QUL917652:QUL917653 REH917652:REH917653 ROD917652:ROD917653 RXZ917652:RXZ917653 SHV917652:SHV917653 SRR917652:SRR917653 TBN917652:TBN917653 TLJ917652:TLJ917653 TVF917652:TVF917653 UFB917652:UFB917653 UOX917652:UOX917653 UYT917652:UYT917653 VIP917652:VIP917653 VSL917652:VSL917653 WCH917652:WCH917653 WMD917652:WMD917653 WVZ917652:WVZ917653 R983211:R983212 JN983188:JN983189 TJ983188:TJ983189 ADF983188:ADF983189 ANB983188:ANB983189 AWX983188:AWX983189 BGT983188:BGT983189 BQP983188:BQP983189 CAL983188:CAL983189 CKH983188:CKH983189 CUD983188:CUD983189 DDZ983188:DDZ983189 DNV983188:DNV983189 DXR983188:DXR983189 EHN983188:EHN983189 ERJ983188:ERJ983189 FBF983188:FBF983189 FLB983188:FLB983189 FUX983188:FUX983189 GET983188:GET983189 GOP983188:GOP983189 GYL983188:GYL983189 HIH983188:HIH983189 HSD983188:HSD983189 IBZ983188:IBZ983189 ILV983188:ILV983189 IVR983188:IVR983189 JFN983188:JFN983189 JPJ983188:JPJ983189 JZF983188:JZF983189 KJB983188:KJB983189 KSX983188:KSX983189 LCT983188:LCT983189 LMP983188:LMP983189 LWL983188:LWL983189 MGH983188:MGH983189 MQD983188:MQD983189 MZZ983188:MZZ983189 NJV983188:NJV983189 NTR983188:NTR983189 ODN983188:ODN983189 ONJ983188:ONJ983189 OXF983188:OXF983189 PHB983188:PHB983189 PQX983188:PQX983189 QAT983188:QAT983189 QKP983188:QKP983189 QUL983188:QUL983189 REH983188:REH983189 ROD983188:ROD983189 RXZ983188:RXZ983189 SHV983188:SHV983189 SRR983188:SRR983189 TBN983188:TBN983189 TLJ983188:TLJ983189 TVF983188:TVF983189 UFB983188:UFB983189 UOX983188:UOX983189 UYT983188:UYT983189 VIP983188:VIP983189 VSL983188:VSL983189 WCH983188:WCH983189 WMD983188:WMD983189 WVZ983188:WVZ983189 H131 JD131 SZ131 ACV131 AMR131 AWN131 BGJ131 BQF131 CAB131 CJX131 CTT131 DDP131 DNL131 DXH131 EHD131 EQZ131 FAV131 FKR131 FUN131 GEJ131 GOF131 GYB131 HHX131 HRT131 IBP131 ILL131 IVH131 JFD131 JOZ131 JYV131 KIR131 KSN131 LCJ131 LMF131 LWB131 MFX131 MPT131 MZP131 NJL131 NTH131 ODD131 OMZ131 OWV131 PGR131 PQN131 QAJ131 QKF131 QUB131 RDX131 RNT131 RXP131 SHL131 SRH131 TBD131 TKZ131 TUV131 UER131 UON131 UYJ131 VIF131 VSB131 WBX131 WLT131 WVP131 H65692 JD65669 SZ65669 ACV65669 AMR65669 AWN65669 BGJ65669 BQF65669 CAB65669 CJX65669 CTT65669 DDP65669 DNL65669 DXH65669 EHD65669 EQZ65669 FAV65669 FKR65669 FUN65669 GEJ65669 GOF65669 GYB65669 HHX65669 HRT65669 IBP65669 ILL65669 IVH65669 JFD65669 JOZ65669 JYV65669 KIR65669 KSN65669 LCJ65669 LMF65669 LWB65669 MFX65669 MPT65669 MZP65669 NJL65669 NTH65669 ODD65669 OMZ65669 OWV65669 PGR65669 PQN65669 QAJ65669 QKF65669 QUB65669 RDX65669 RNT65669 RXP65669 SHL65669 SRH65669 TBD65669 TKZ65669 TUV65669 UER65669 UON65669 UYJ65669 VIF65669 VSB65669 WBX65669 WLT65669 WVP65669 H131228 JD131205 SZ131205 ACV131205 AMR131205 AWN131205 BGJ131205 BQF131205 CAB131205 CJX131205 CTT131205 DDP131205 DNL131205 DXH131205 EHD131205 EQZ131205 FAV131205 FKR131205 FUN131205 GEJ131205 GOF131205 GYB131205 HHX131205 HRT131205 IBP131205 ILL131205 IVH131205 JFD131205 JOZ131205 JYV131205 KIR131205 KSN131205 LCJ131205 LMF131205 LWB131205 MFX131205 MPT131205 MZP131205 NJL131205 NTH131205 ODD131205 OMZ131205 OWV131205 PGR131205 PQN131205 QAJ131205 QKF131205 QUB131205 RDX131205 RNT131205 RXP131205 SHL131205 SRH131205 TBD131205 TKZ131205 TUV131205 UER131205 UON131205 UYJ131205 VIF131205 VSB131205 WBX131205 WLT131205 WVP131205 H196764 JD196741 SZ196741 ACV196741 AMR196741 AWN196741 BGJ196741 BQF196741 CAB196741 CJX196741 CTT196741 DDP196741 DNL196741 DXH196741 EHD196741 EQZ196741 FAV196741 FKR196741 FUN196741 GEJ196741 GOF196741 GYB196741 HHX196741 HRT196741 IBP196741 ILL196741 IVH196741 JFD196741 JOZ196741 JYV196741 KIR196741 KSN196741 LCJ196741 LMF196741 LWB196741 MFX196741 MPT196741 MZP196741 NJL196741 NTH196741 ODD196741 OMZ196741 OWV196741 PGR196741 PQN196741 QAJ196741 QKF196741 QUB196741 RDX196741 RNT196741 RXP196741 SHL196741 SRH196741 TBD196741 TKZ196741 TUV196741 UER196741 UON196741 UYJ196741 VIF196741 VSB196741 WBX196741 WLT196741 WVP196741 H262300 JD262277 SZ262277 ACV262277 AMR262277 AWN262277 BGJ262277 BQF262277 CAB262277 CJX262277 CTT262277 DDP262277 DNL262277 DXH262277 EHD262277 EQZ262277 FAV262277 FKR262277 FUN262277 GEJ262277 GOF262277 GYB262277 HHX262277 HRT262277 IBP262277 ILL262277 IVH262277 JFD262277 JOZ262277 JYV262277 KIR262277 KSN262277 LCJ262277 LMF262277 LWB262277 MFX262277 MPT262277 MZP262277 NJL262277 NTH262277 ODD262277 OMZ262277 OWV262277 PGR262277 PQN262277 QAJ262277 QKF262277 QUB262277 RDX262277 RNT262277 RXP262277 SHL262277 SRH262277 TBD262277 TKZ262277 TUV262277 UER262277 UON262277 UYJ262277 VIF262277 VSB262277 WBX262277 WLT262277 WVP262277 H327836 JD327813 SZ327813 ACV327813 AMR327813 AWN327813 BGJ327813 BQF327813 CAB327813 CJX327813 CTT327813 DDP327813 DNL327813 DXH327813 EHD327813 EQZ327813 FAV327813 FKR327813 FUN327813 GEJ327813 GOF327813 GYB327813 HHX327813 HRT327813 IBP327813 ILL327813 IVH327813 JFD327813 JOZ327813 JYV327813 KIR327813 KSN327813 LCJ327813 LMF327813 LWB327813 MFX327813 MPT327813 MZP327813 NJL327813 NTH327813 ODD327813 OMZ327813 OWV327813 PGR327813 PQN327813 QAJ327813 QKF327813 QUB327813 RDX327813 RNT327813 RXP327813 SHL327813 SRH327813 TBD327813 TKZ327813 TUV327813 UER327813 UON327813 UYJ327813 VIF327813 VSB327813 WBX327813 WLT327813 WVP327813 H393372 JD393349 SZ393349 ACV393349 AMR393349 AWN393349 BGJ393349 BQF393349 CAB393349 CJX393349 CTT393349 DDP393349 DNL393349 DXH393349 EHD393349 EQZ393349 FAV393349 FKR393349 FUN393349 GEJ393349 GOF393349 GYB393349 HHX393349 HRT393349 IBP393349 ILL393349 IVH393349 JFD393349 JOZ393349 JYV393349 KIR393349 KSN393349 LCJ393349 LMF393349 LWB393349 MFX393349 MPT393349 MZP393349 NJL393349 NTH393349 ODD393349 OMZ393349 OWV393349 PGR393349 PQN393349 QAJ393349 QKF393349 QUB393349 RDX393349 RNT393349 RXP393349 SHL393349 SRH393349 TBD393349 TKZ393349 TUV393349 UER393349 UON393349 UYJ393349 VIF393349 VSB393349 WBX393349 WLT393349 WVP393349 H458908 JD458885 SZ458885 ACV458885 AMR458885 AWN458885 BGJ458885 BQF458885 CAB458885 CJX458885 CTT458885 DDP458885 DNL458885 DXH458885 EHD458885 EQZ458885 FAV458885 FKR458885 FUN458885 GEJ458885 GOF458885 GYB458885 HHX458885 HRT458885 IBP458885 ILL458885 IVH458885 JFD458885 JOZ458885 JYV458885 KIR458885 KSN458885 LCJ458885 LMF458885 LWB458885 MFX458885 MPT458885 MZP458885 NJL458885 NTH458885 ODD458885 OMZ458885 OWV458885 PGR458885 PQN458885 QAJ458885 QKF458885 QUB458885 RDX458885 RNT458885 RXP458885 SHL458885 SRH458885 TBD458885 TKZ458885 TUV458885 UER458885 UON458885 UYJ458885 VIF458885 VSB458885 WBX458885 WLT458885 WVP458885 H524444 JD524421 SZ524421 ACV524421 AMR524421 AWN524421 BGJ524421 BQF524421 CAB524421 CJX524421 CTT524421 DDP524421 DNL524421 DXH524421 EHD524421 EQZ524421 FAV524421 FKR524421 FUN524421 GEJ524421 GOF524421 GYB524421 HHX524421 HRT524421 IBP524421 ILL524421 IVH524421 JFD524421 JOZ524421 JYV524421 KIR524421 KSN524421 LCJ524421 LMF524421 LWB524421 MFX524421 MPT524421 MZP524421 NJL524421 NTH524421 ODD524421 OMZ524421 OWV524421 PGR524421 PQN524421 QAJ524421 QKF524421 QUB524421 RDX524421 RNT524421 RXP524421 SHL524421 SRH524421 TBD524421 TKZ524421 TUV524421 UER524421 UON524421 UYJ524421 VIF524421 VSB524421 WBX524421 WLT524421 WVP524421 H589980 JD589957 SZ589957 ACV589957 AMR589957 AWN589957 BGJ589957 BQF589957 CAB589957 CJX589957 CTT589957 DDP589957 DNL589957 DXH589957 EHD589957 EQZ589957 FAV589957 FKR589957 FUN589957 GEJ589957 GOF589957 GYB589957 HHX589957 HRT589957 IBP589957 ILL589957 IVH589957 JFD589957 JOZ589957 JYV589957 KIR589957 KSN589957 LCJ589957 LMF589957 LWB589957 MFX589957 MPT589957 MZP589957 NJL589957 NTH589957 ODD589957 OMZ589957 OWV589957 PGR589957 PQN589957 QAJ589957 QKF589957 QUB589957 RDX589957 RNT589957 RXP589957 SHL589957 SRH589957 TBD589957 TKZ589957 TUV589957 UER589957 UON589957 UYJ589957 VIF589957 VSB589957 WBX589957 WLT589957 WVP589957 H655516 JD655493 SZ655493 ACV655493 AMR655493 AWN655493 BGJ655493 BQF655493 CAB655493 CJX655493 CTT655493 DDP655493 DNL655493 DXH655493 EHD655493 EQZ655493 FAV655493 FKR655493 FUN655493 GEJ655493 GOF655493 GYB655493 HHX655493 HRT655493 IBP655493 ILL655493 IVH655493 JFD655493 JOZ655493 JYV655493 KIR655493 KSN655493 LCJ655493 LMF655493 LWB655493 MFX655493 MPT655493 MZP655493 NJL655493 NTH655493 ODD655493 OMZ655493 OWV655493 PGR655493 PQN655493 QAJ655493 QKF655493 QUB655493 RDX655493 RNT655493 RXP655493 SHL655493 SRH655493 TBD655493 TKZ655493 TUV655493 UER655493 UON655493 UYJ655493 VIF655493 VSB655493 WBX655493 WLT655493 WVP655493 H721052 JD721029 SZ721029 ACV721029 AMR721029 AWN721029 BGJ721029 BQF721029 CAB721029 CJX721029 CTT721029 DDP721029 DNL721029 DXH721029 EHD721029 EQZ721029 FAV721029 FKR721029 FUN721029 GEJ721029 GOF721029 GYB721029 HHX721029 HRT721029 IBP721029 ILL721029 IVH721029 JFD721029 JOZ721029 JYV721029 KIR721029 KSN721029 LCJ721029 LMF721029 LWB721029 MFX721029 MPT721029 MZP721029 NJL721029 NTH721029 ODD721029 OMZ721029 OWV721029 PGR721029 PQN721029 QAJ721029 QKF721029 QUB721029 RDX721029 RNT721029 RXP721029 SHL721029 SRH721029 TBD721029 TKZ721029 TUV721029 UER721029 UON721029 UYJ721029 VIF721029 VSB721029 WBX721029 WLT721029 WVP721029 H786588 JD786565 SZ786565 ACV786565 AMR786565 AWN786565 BGJ786565 BQF786565 CAB786565 CJX786565 CTT786565 DDP786565 DNL786565 DXH786565 EHD786565 EQZ786565 FAV786565 FKR786565 FUN786565 GEJ786565 GOF786565 GYB786565 HHX786565 HRT786565 IBP786565 ILL786565 IVH786565 JFD786565 JOZ786565 JYV786565 KIR786565 KSN786565 LCJ786565 LMF786565 LWB786565 MFX786565 MPT786565 MZP786565 NJL786565 NTH786565 ODD786565 OMZ786565 OWV786565 PGR786565 PQN786565 QAJ786565 QKF786565 QUB786565 RDX786565 RNT786565 RXP786565 SHL786565 SRH786565 TBD786565 TKZ786565 TUV786565 UER786565 UON786565 UYJ786565 VIF786565 VSB786565 WBX786565 WLT786565 WVP786565 H852124 JD852101 SZ852101 ACV852101 AMR852101 AWN852101 BGJ852101 BQF852101 CAB852101 CJX852101 CTT852101 DDP852101 DNL852101 DXH852101 EHD852101 EQZ852101 FAV852101 FKR852101 FUN852101 GEJ852101 GOF852101 GYB852101 HHX852101 HRT852101 IBP852101 ILL852101 IVH852101 JFD852101 JOZ852101 JYV852101 KIR852101 KSN852101 LCJ852101 LMF852101 LWB852101 MFX852101 MPT852101 MZP852101 NJL852101 NTH852101 ODD852101 OMZ852101 OWV852101 PGR852101 PQN852101 QAJ852101 QKF852101 QUB852101 RDX852101 RNT852101 RXP852101 SHL852101 SRH852101 TBD852101 TKZ852101 TUV852101 UER852101 UON852101 UYJ852101 VIF852101 VSB852101 WBX852101 WLT852101 WVP852101 H917660 JD917637 SZ917637 ACV917637 AMR917637 AWN917637 BGJ917637 BQF917637 CAB917637 CJX917637 CTT917637 DDP917637 DNL917637 DXH917637 EHD917637 EQZ917637 FAV917637 FKR917637 FUN917637 GEJ917637 GOF917637 GYB917637 HHX917637 HRT917637 IBP917637 ILL917637 IVH917637 JFD917637 JOZ917637 JYV917637 KIR917637 KSN917637 LCJ917637 LMF917637 LWB917637 MFX917637 MPT917637 MZP917637 NJL917637 NTH917637 ODD917637 OMZ917637 OWV917637 PGR917637 PQN917637 QAJ917637 QKF917637 QUB917637 RDX917637 RNT917637 RXP917637 SHL917637 SRH917637 TBD917637 TKZ917637 TUV917637 UER917637 UON917637 UYJ917637 VIF917637 VSB917637 WBX917637 WLT917637 WVP917637 H983196 JD983173 SZ983173 ACV983173 AMR983173 AWN983173 BGJ983173 BQF983173 CAB983173 CJX983173 CTT983173 DDP983173 DNL983173 DXH983173 EHD983173 EQZ983173 FAV983173 FKR983173 FUN983173 GEJ983173 GOF983173 GYB983173 HHX983173 HRT983173 IBP983173 ILL983173 IVH983173 JFD983173 JOZ983173 JYV983173 KIR983173 KSN983173 LCJ983173 LMF983173 LWB983173 MFX983173 MPT983173 MZP983173 NJL983173 NTH983173 ODD983173 OMZ983173 OWV983173 PGR983173 PQN983173 QAJ983173 QKF983173 QUB983173 RDX983173 RNT983173 RXP983173 SHL983173 SRH983173 TBD983173 TKZ983173 TUV983173 UER983173 UON983173 UYJ983173 VIF983173 VSB983173 WBX983173 WLT983173 WVP983173 WVQ983155:WVQ983159 D65601:D65633 IZ65578:IZ65610 SV65578:SV65610 ACR65578:ACR65610 AMN65578:AMN65610 AWJ65578:AWJ65610 BGF65578:BGF65610 BQB65578:BQB65610 BZX65578:BZX65610 CJT65578:CJT65610 CTP65578:CTP65610 DDL65578:DDL65610 DNH65578:DNH65610 DXD65578:DXD65610 EGZ65578:EGZ65610 EQV65578:EQV65610 FAR65578:FAR65610 FKN65578:FKN65610 FUJ65578:FUJ65610 GEF65578:GEF65610 GOB65578:GOB65610 GXX65578:GXX65610 HHT65578:HHT65610 HRP65578:HRP65610 IBL65578:IBL65610 ILH65578:ILH65610 IVD65578:IVD65610 JEZ65578:JEZ65610 JOV65578:JOV65610 JYR65578:JYR65610 KIN65578:KIN65610 KSJ65578:KSJ65610 LCF65578:LCF65610 LMB65578:LMB65610 LVX65578:LVX65610 MFT65578:MFT65610 MPP65578:MPP65610 MZL65578:MZL65610 NJH65578:NJH65610 NTD65578:NTD65610 OCZ65578:OCZ65610 OMV65578:OMV65610 OWR65578:OWR65610 PGN65578:PGN65610 PQJ65578:PQJ65610 QAF65578:QAF65610 QKB65578:QKB65610 QTX65578:QTX65610 RDT65578:RDT65610 RNP65578:RNP65610 RXL65578:RXL65610 SHH65578:SHH65610 SRD65578:SRD65610 TAZ65578:TAZ65610 TKV65578:TKV65610 TUR65578:TUR65610 UEN65578:UEN65610 UOJ65578:UOJ65610 UYF65578:UYF65610 VIB65578:VIB65610 VRX65578:VRX65610 WBT65578:WBT65610 WLP65578:WLP65610 WVL65578:WVL65610 D131137:D131169 IZ131114:IZ131146 SV131114:SV131146 ACR131114:ACR131146 AMN131114:AMN131146 AWJ131114:AWJ131146 BGF131114:BGF131146 BQB131114:BQB131146 BZX131114:BZX131146 CJT131114:CJT131146 CTP131114:CTP131146 DDL131114:DDL131146 DNH131114:DNH131146 DXD131114:DXD131146 EGZ131114:EGZ131146 EQV131114:EQV131146 FAR131114:FAR131146 FKN131114:FKN131146 FUJ131114:FUJ131146 GEF131114:GEF131146 GOB131114:GOB131146 GXX131114:GXX131146 HHT131114:HHT131146 HRP131114:HRP131146 IBL131114:IBL131146 ILH131114:ILH131146 IVD131114:IVD131146 JEZ131114:JEZ131146 JOV131114:JOV131146 JYR131114:JYR131146 KIN131114:KIN131146 KSJ131114:KSJ131146 LCF131114:LCF131146 LMB131114:LMB131146 LVX131114:LVX131146 MFT131114:MFT131146 MPP131114:MPP131146 MZL131114:MZL131146 NJH131114:NJH131146 NTD131114:NTD131146 OCZ131114:OCZ131146 OMV131114:OMV131146 OWR131114:OWR131146 PGN131114:PGN131146 PQJ131114:PQJ131146 QAF131114:QAF131146 QKB131114:QKB131146 QTX131114:QTX131146 RDT131114:RDT131146 RNP131114:RNP131146 RXL131114:RXL131146 SHH131114:SHH131146 SRD131114:SRD131146 TAZ131114:TAZ131146 TKV131114:TKV131146 TUR131114:TUR131146 UEN131114:UEN131146 UOJ131114:UOJ131146 UYF131114:UYF131146 VIB131114:VIB131146 VRX131114:VRX131146 WBT131114:WBT131146 WLP131114:WLP131146 WVL131114:WVL131146 D196673:D196705 IZ196650:IZ196682 SV196650:SV196682 ACR196650:ACR196682 AMN196650:AMN196682 AWJ196650:AWJ196682 BGF196650:BGF196682 BQB196650:BQB196682 BZX196650:BZX196682 CJT196650:CJT196682 CTP196650:CTP196682 DDL196650:DDL196682 DNH196650:DNH196682 DXD196650:DXD196682 EGZ196650:EGZ196682 EQV196650:EQV196682 FAR196650:FAR196682 FKN196650:FKN196682 FUJ196650:FUJ196682 GEF196650:GEF196682 GOB196650:GOB196682 GXX196650:GXX196682 HHT196650:HHT196682 HRP196650:HRP196682 IBL196650:IBL196682 ILH196650:ILH196682 IVD196650:IVD196682 JEZ196650:JEZ196682 JOV196650:JOV196682 JYR196650:JYR196682 KIN196650:KIN196682 KSJ196650:KSJ196682 LCF196650:LCF196682 LMB196650:LMB196682 LVX196650:LVX196682 MFT196650:MFT196682 MPP196650:MPP196682 MZL196650:MZL196682 NJH196650:NJH196682 NTD196650:NTD196682 OCZ196650:OCZ196682 OMV196650:OMV196682 OWR196650:OWR196682 PGN196650:PGN196682 PQJ196650:PQJ196682 QAF196650:QAF196682 QKB196650:QKB196682 QTX196650:QTX196682 RDT196650:RDT196682 RNP196650:RNP196682 RXL196650:RXL196682 SHH196650:SHH196682 SRD196650:SRD196682 TAZ196650:TAZ196682 TKV196650:TKV196682 TUR196650:TUR196682 UEN196650:UEN196682 UOJ196650:UOJ196682 UYF196650:UYF196682 VIB196650:VIB196682 VRX196650:VRX196682 WBT196650:WBT196682 WLP196650:WLP196682 WVL196650:WVL196682 D262209:D262241 IZ262186:IZ262218 SV262186:SV262218 ACR262186:ACR262218 AMN262186:AMN262218 AWJ262186:AWJ262218 BGF262186:BGF262218 BQB262186:BQB262218 BZX262186:BZX262218 CJT262186:CJT262218 CTP262186:CTP262218 DDL262186:DDL262218 DNH262186:DNH262218 DXD262186:DXD262218 EGZ262186:EGZ262218 EQV262186:EQV262218 FAR262186:FAR262218 FKN262186:FKN262218 FUJ262186:FUJ262218 GEF262186:GEF262218 GOB262186:GOB262218 GXX262186:GXX262218 HHT262186:HHT262218 HRP262186:HRP262218 IBL262186:IBL262218 ILH262186:ILH262218 IVD262186:IVD262218 JEZ262186:JEZ262218 JOV262186:JOV262218 JYR262186:JYR262218 KIN262186:KIN262218 KSJ262186:KSJ262218 LCF262186:LCF262218 LMB262186:LMB262218 LVX262186:LVX262218 MFT262186:MFT262218 MPP262186:MPP262218 MZL262186:MZL262218 NJH262186:NJH262218 NTD262186:NTD262218 OCZ262186:OCZ262218 OMV262186:OMV262218 OWR262186:OWR262218 PGN262186:PGN262218 PQJ262186:PQJ262218 QAF262186:QAF262218 QKB262186:QKB262218 QTX262186:QTX262218 RDT262186:RDT262218 RNP262186:RNP262218 RXL262186:RXL262218 SHH262186:SHH262218 SRD262186:SRD262218 TAZ262186:TAZ262218 TKV262186:TKV262218 TUR262186:TUR262218 UEN262186:UEN262218 UOJ262186:UOJ262218 UYF262186:UYF262218 VIB262186:VIB262218 VRX262186:VRX262218 WBT262186:WBT262218 WLP262186:WLP262218 WVL262186:WVL262218 D327745:D327777 IZ327722:IZ327754 SV327722:SV327754 ACR327722:ACR327754 AMN327722:AMN327754 AWJ327722:AWJ327754 BGF327722:BGF327754 BQB327722:BQB327754 BZX327722:BZX327754 CJT327722:CJT327754 CTP327722:CTP327754 DDL327722:DDL327754 DNH327722:DNH327754 DXD327722:DXD327754 EGZ327722:EGZ327754 EQV327722:EQV327754 FAR327722:FAR327754 FKN327722:FKN327754 FUJ327722:FUJ327754 GEF327722:GEF327754 GOB327722:GOB327754 GXX327722:GXX327754 HHT327722:HHT327754 HRP327722:HRP327754 IBL327722:IBL327754 ILH327722:ILH327754 IVD327722:IVD327754 JEZ327722:JEZ327754 JOV327722:JOV327754 JYR327722:JYR327754 KIN327722:KIN327754 KSJ327722:KSJ327754 LCF327722:LCF327754 LMB327722:LMB327754 LVX327722:LVX327754 MFT327722:MFT327754 MPP327722:MPP327754 MZL327722:MZL327754 NJH327722:NJH327754 NTD327722:NTD327754 OCZ327722:OCZ327754 OMV327722:OMV327754 OWR327722:OWR327754 PGN327722:PGN327754 PQJ327722:PQJ327754 QAF327722:QAF327754 QKB327722:QKB327754 QTX327722:QTX327754 RDT327722:RDT327754 RNP327722:RNP327754 RXL327722:RXL327754 SHH327722:SHH327754 SRD327722:SRD327754 TAZ327722:TAZ327754 TKV327722:TKV327754 TUR327722:TUR327754 UEN327722:UEN327754 UOJ327722:UOJ327754 UYF327722:UYF327754 VIB327722:VIB327754 VRX327722:VRX327754 WBT327722:WBT327754 WLP327722:WLP327754 WVL327722:WVL327754 D393281:D393313 IZ393258:IZ393290 SV393258:SV393290 ACR393258:ACR393290 AMN393258:AMN393290 AWJ393258:AWJ393290 BGF393258:BGF393290 BQB393258:BQB393290 BZX393258:BZX393290 CJT393258:CJT393290 CTP393258:CTP393290 DDL393258:DDL393290 DNH393258:DNH393290 DXD393258:DXD393290 EGZ393258:EGZ393290 EQV393258:EQV393290 FAR393258:FAR393290 FKN393258:FKN393290 FUJ393258:FUJ393290 GEF393258:GEF393290 GOB393258:GOB393290 GXX393258:GXX393290 HHT393258:HHT393290 HRP393258:HRP393290 IBL393258:IBL393290 ILH393258:ILH393290 IVD393258:IVD393290 JEZ393258:JEZ393290 JOV393258:JOV393290 JYR393258:JYR393290 KIN393258:KIN393290 KSJ393258:KSJ393290 LCF393258:LCF393290 LMB393258:LMB393290 LVX393258:LVX393290 MFT393258:MFT393290 MPP393258:MPP393290 MZL393258:MZL393290 NJH393258:NJH393290 NTD393258:NTD393290 OCZ393258:OCZ393290 OMV393258:OMV393290 OWR393258:OWR393290 PGN393258:PGN393290 PQJ393258:PQJ393290 QAF393258:QAF393290 QKB393258:QKB393290 QTX393258:QTX393290 RDT393258:RDT393290 RNP393258:RNP393290 RXL393258:RXL393290 SHH393258:SHH393290 SRD393258:SRD393290 TAZ393258:TAZ393290 TKV393258:TKV393290 TUR393258:TUR393290 UEN393258:UEN393290 UOJ393258:UOJ393290 UYF393258:UYF393290 VIB393258:VIB393290 VRX393258:VRX393290 WBT393258:WBT393290 WLP393258:WLP393290 WVL393258:WVL393290 D458817:D458849 IZ458794:IZ458826 SV458794:SV458826 ACR458794:ACR458826 AMN458794:AMN458826 AWJ458794:AWJ458826 BGF458794:BGF458826 BQB458794:BQB458826 BZX458794:BZX458826 CJT458794:CJT458826 CTP458794:CTP458826 DDL458794:DDL458826 DNH458794:DNH458826 DXD458794:DXD458826 EGZ458794:EGZ458826 EQV458794:EQV458826 FAR458794:FAR458826 FKN458794:FKN458826 FUJ458794:FUJ458826 GEF458794:GEF458826 GOB458794:GOB458826 GXX458794:GXX458826 HHT458794:HHT458826 HRP458794:HRP458826 IBL458794:IBL458826 ILH458794:ILH458826 IVD458794:IVD458826 JEZ458794:JEZ458826 JOV458794:JOV458826 JYR458794:JYR458826 KIN458794:KIN458826 KSJ458794:KSJ458826 LCF458794:LCF458826 LMB458794:LMB458826 LVX458794:LVX458826 MFT458794:MFT458826 MPP458794:MPP458826 MZL458794:MZL458826 NJH458794:NJH458826 NTD458794:NTD458826 OCZ458794:OCZ458826 OMV458794:OMV458826 OWR458794:OWR458826 PGN458794:PGN458826 PQJ458794:PQJ458826 QAF458794:QAF458826 QKB458794:QKB458826 QTX458794:QTX458826 RDT458794:RDT458826 RNP458794:RNP458826 RXL458794:RXL458826 SHH458794:SHH458826 SRD458794:SRD458826 TAZ458794:TAZ458826 TKV458794:TKV458826 TUR458794:TUR458826 UEN458794:UEN458826 UOJ458794:UOJ458826 UYF458794:UYF458826 VIB458794:VIB458826 VRX458794:VRX458826 WBT458794:WBT458826 WLP458794:WLP458826 WVL458794:WVL458826 D524353:D524385 IZ524330:IZ524362 SV524330:SV524362 ACR524330:ACR524362 AMN524330:AMN524362 AWJ524330:AWJ524362 BGF524330:BGF524362 BQB524330:BQB524362 BZX524330:BZX524362 CJT524330:CJT524362 CTP524330:CTP524362 DDL524330:DDL524362 DNH524330:DNH524362 DXD524330:DXD524362 EGZ524330:EGZ524362 EQV524330:EQV524362 FAR524330:FAR524362 FKN524330:FKN524362 FUJ524330:FUJ524362 GEF524330:GEF524362 GOB524330:GOB524362 GXX524330:GXX524362 HHT524330:HHT524362 HRP524330:HRP524362 IBL524330:IBL524362 ILH524330:ILH524362 IVD524330:IVD524362 JEZ524330:JEZ524362 JOV524330:JOV524362 JYR524330:JYR524362 KIN524330:KIN524362 KSJ524330:KSJ524362 LCF524330:LCF524362 LMB524330:LMB524362 LVX524330:LVX524362 MFT524330:MFT524362 MPP524330:MPP524362 MZL524330:MZL524362 NJH524330:NJH524362 NTD524330:NTD524362 OCZ524330:OCZ524362 OMV524330:OMV524362 OWR524330:OWR524362 PGN524330:PGN524362 PQJ524330:PQJ524362 QAF524330:QAF524362 QKB524330:QKB524362 QTX524330:QTX524362 RDT524330:RDT524362 RNP524330:RNP524362 RXL524330:RXL524362 SHH524330:SHH524362 SRD524330:SRD524362 TAZ524330:TAZ524362 TKV524330:TKV524362 TUR524330:TUR524362 UEN524330:UEN524362 UOJ524330:UOJ524362 UYF524330:UYF524362 VIB524330:VIB524362 VRX524330:VRX524362 WBT524330:WBT524362 WLP524330:WLP524362 WVL524330:WVL524362 D589889:D589921 IZ589866:IZ589898 SV589866:SV589898 ACR589866:ACR589898 AMN589866:AMN589898 AWJ589866:AWJ589898 BGF589866:BGF589898 BQB589866:BQB589898 BZX589866:BZX589898 CJT589866:CJT589898 CTP589866:CTP589898 DDL589866:DDL589898 DNH589866:DNH589898 DXD589866:DXD589898 EGZ589866:EGZ589898 EQV589866:EQV589898 FAR589866:FAR589898 FKN589866:FKN589898 FUJ589866:FUJ589898 GEF589866:GEF589898 GOB589866:GOB589898 GXX589866:GXX589898 HHT589866:HHT589898 HRP589866:HRP589898 IBL589866:IBL589898 ILH589866:ILH589898 IVD589866:IVD589898 JEZ589866:JEZ589898 JOV589866:JOV589898 JYR589866:JYR589898 KIN589866:KIN589898 KSJ589866:KSJ589898 LCF589866:LCF589898 LMB589866:LMB589898 LVX589866:LVX589898 MFT589866:MFT589898 MPP589866:MPP589898 MZL589866:MZL589898 NJH589866:NJH589898 NTD589866:NTD589898 OCZ589866:OCZ589898 OMV589866:OMV589898 OWR589866:OWR589898 PGN589866:PGN589898 PQJ589866:PQJ589898 QAF589866:QAF589898 QKB589866:QKB589898 QTX589866:QTX589898 RDT589866:RDT589898 RNP589866:RNP589898 RXL589866:RXL589898 SHH589866:SHH589898 SRD589866:SRD589898 TAZ589866:TAZ589898 TKV589866:TKV589898 TUR589866:TUR589898 UEN589866:UEN589898 UOJ589866:UOJ589898 UYF589866:UYF589898 VIB589866:VIB589898 VRX589866:VRX589898 WBT589866:WBT589898 WLP589866:WLP589898 WVL589866:WVL589898 D655425:D655457 IZ655402:IZ655434 SV655402:SV655434 ACR655402:ACR655434 AMN655402:AMN655434 AWJ655402:AWJ655434 BGF655402:BGF655434 BQB655402:BQB655434 BZX655402:BZX655434 CJT655402:CJT655434 CTP655402:CTP655434 DDL655402:DDL655434 DNH655402:DNH655434 DXD655402:DXD655434 EGZ655402:EGZ655434 EQV655402:EQV655434 FAR655402:FAR655434 FKN655402:FKN655434 FUJ655402:FUJ655434 GEF655402:GEF655434 GOB655402:GOB655434 GXX655402:GXX655434 HHT655402:HHT655434 HRP655402:HRP655434 IBL655402:IBL655434 ILH655402:ILH655434 IVD655402:IVD655434 JEZ655402:JEZ655434 JOV655402:JOV655434 JYR655402:JYR655434 KIN655402:KIN655434 KSJ655402:KSJ655434 LCF655402:LCF655434 LMB655402:LMB655434 LVX655402:LVX655434 MFT655402:MFT655434 MPP655402:MPP655434 MZL655402:MZL655434 NJH655402:NJH655434 NTD655402:NTD655434 OCZ655402:OCZ655434 OMV655402:OMV655434 OWR655402:OWR655434 PGN655402:PGN655434 PQJ655402:PQJ655434 QAF655402:QAF655434 QKB655402:QKB655434 QTX655402:QTX655434 RDT655402:RDT655434 RNP655402:RNP655434 RXL655402:RXL655434 SHH655402:SHH655434 SRD655402:SRD655434 TAZ655402:TAZ655434 TKV655402:TKV655434 TUR655402:TUR655434 UEN655402:UEN655434 UOJ655402:UOJ655434 UYF655402:UYF655434 VIB655402:VIB655434 VRX655402:VRX655434 WBT655402:WBT655434 WLP655402:WLP655434 WVL655402:WVL655434 D720961:D720993 IZ720938:IZ720970 SV720938:SV720970 ACR720938:ACR720970 AMN720938:AMN720970 AWJ720938:AWJ720970 BGF720938:BGF720970 BQB720938:BQB720970 BZX720938:BZX720970 CJT720938:CJT720970 CTP720938:CTP720970 DDL720938:DDL720970 DNH720938:DNH720970 DXD720938:DXD720970 EGZ720938:EGZ720970 EQV720938:EQV720970 FAR720938:FAR720970 FKN720938:FKN720970 FUJ720938:FUJ720970 GEF720938:GEF720970 GOB720938:GOB720970 GXX720938:GXX720970 HHT720938:HHT720970 HRP720938:HRP720970 IBL720938:IBL720970 ILH720938:ILH720970 IVD720938:IVD720970 JEZ720938:JEZ720970 JOV720938:JOV720970 JYR720938:JYR720970 KIN720938:KIN720970 KSJ720938:KSJ720970 LCF720938:LCF720970 LMB720938:LMB720970 LVX720938:LVX720970 MFT720938:MFT720970 MPP720938:MPP720970 MZL720938:MZL720970 NJH720938:NJH720970 NTD720938:NTD720970 OCZ720938:OCZ720970 OMV720938:OMV720970 OWR720938:OWR720970 PGN720938:PGN720970 PQJ720938:PQJ720970 QAF720938:QAF720970 QKB720938:QKB720970 QTX720938:QTX720970 RDT720938:RDT720970 RNP720938:RNP720970 RXL720938:RXL720970 SHH720938:SHH720970 SRD720938:SRD720970 TAZ720938:TAZ720970 TKV720938:TKV720970 TUR720938:TUR720970 UEN720938:UEN720970 UOJ720938:UOJ720970 UYF720938:UYF720970 VIB720938:VIB720970 VRX720938:VRX720970 WBT720938:WBT720970 WLP720938:WLP720970 WVL720938:WVL720970 D786497:D786529 IZ786474:IZ786506 SV786474:SV786506 ACR786474:ACR786506 AMN786474:AMN786506 AWJ786474:AWJ786506 BGF786474:BGF786506 BQB786474:BQB786506 BZX786474:BZX786506 CJT786474:CJT786506 CTP786474:CTP786506 DDL786474:DDL786506 DNH786474:DNH786506 DXD786474:DXD786506 EGZ786474:EGZ786506 EQV786474:EQV786506 FAR786474:FAR786506 FKN786474:FKN786506 FUJ786474:FUJ786506 GEF786474:GEF786506 GOB786474:GOB786506 GXX786474:GXX786506 HHT786474:HHT786506 HRP786474:HRP786506 IBL786474:IBL786506 ILH786474:ILH786506 IVD786474:IVD786506 JEZ786474:JEZ786506 JOV786474:JOV786506 JYR786474:JYR786506 KIN786474:KIN786506 KSJ786474:KSJ786506 LCF786474:LCF786506 LMB786474:LMB786506 LVX786474:LVX786506 MFT786474:MFT786506 MPP786474:MPP786506 MZL786474:MZL786506 NJH786474:NJH786506 NTD786474:NTD786506 OCZ786474:OCZ786506 OMV786474:OMV786506 OWR786474:OWR786506 PGN786474:PGN786506 PQJ786474:PQJ786506 QAF786474:QAF786506 QKB786474:QKB786506 QTX786474:QTX786506 RDT786474:RDT786506 RNP786474:RNP786506 RXL786474:RXL786506 SHH786474:SHH786506 SRD786474:SRD786506 TAZ786474:TAZ786506 TKV786474:TKV786506 TUR786474:TUR786506 UEN786474:UEN786506 UOJ786474:UOJ786506 UYF786474:UYF786506 VIB786474:VIB786506 VRX786474:VRX786506 WBT786474:WBT786506 WLP786474:WLP786506 WVL786474:WVL786506 D852033:D852065 IZ852010:IZ852042 SV852010:SV852042 ACR852010:ACR852042 AMN852010:AMN852042 AWJ852010:AWJ852042 BGF852010:BGF852042 BQB852010:BQB852042 BZX852010:BZX852042 CJT852010:CJT852042 CTP852010:CTP852042 DDL852010:DDL852042 DNH852010:DNH852042 DXD852010:DXD852042 EGZ852010:EGZ852042 EQV852010:EQV852042 FAR852010:FAR852042 FKN852010:FKN852042 FUJ852010:FUJ852042 GEF852010:GEF852042 GOB852010:GOB852042 GXX852010:GXX852042 HHT852010:HHT852042 HRP852010:HRP852042 IBL852010:IBL852042 ILH852010:ILH852042 IVD852010:IVD852042 JEZ852010:JEZ852042 JOV852010:JOV852042 JYR852010:JYR852042 KIN852010:KIN852042 KSJ852010:KSJ852042 LCF852010:LCF852042 LMB852010:LMB852042 LVX852010:LVX852042 MFT852010:MFT852042 MPP852010:MPP852042 MZL852010:MZL852042 NJH852010:NJH852042 NTD852010:NTD852042 OCZ852010:OCZ852042 OMV852010:OMV852042 OWR852010:OWR852042 PGN852010:PGN852042 PQJ852010:PQJ852042 QAF852010:QAF852042 QKB852010:QKB852042 QTX852010:QTX852042 RDT852010:RDT852042 RNP852010:RNP852042 RXL852010:RXL852042 SHH852010:SHH852042 SRD852010:SRD852042 TAZ852010:TAZ852042 TKV852010:TKV852042 TUR852010:TUR852042 UEN852010:UEN852042 UOJ852010:UOJ852042 UYF852010:UYF852042 VIB852010:VIB852042 VRX852010:VRX852042 WBT852010:WBT852042 WLP852010:WLP852042 WVL852010:WVL852042 D917569:D917601 IZ917546:IZ917578 SV917546:SV917578 ACR917546:ACR917578 AMN917546:AMN917578 AWJ917546:AWJ917578 BGF917546:BGF917578 BQB917546:BQB917578 BZX917546:BZX917578 CJT917546:CJT917578 CTP917546:CTP917578 DDL917546:DDL917578 DNH917546:DNH917578 DXD917546:DXD917578 EGZ917546:EGZ917578 EQV917546:EQV917578 FAR917546:FAR917578 FKN917546:FKN917578 FUJ917546:FUJ917578 GEF917546:GEF917578 GOB917546:GOB917578 GXX917546:GXX917578 HHT917546:HHT917578 HRP917546:HRP917578 IBL917546:IBL917578 ILH917546:ILH917578 IVD917546:IVD917578 JEZ917546:JEZ917578 JOV917546:JOV917578 JYR917546:JYR917578 KIN917546:KIN917578 KSJ917546:KSJ917578 LCF917546:LCF917578 LMB917546:LMB917578 LVX917546:LVX917578 MFT917546:MFT917578 MPP917546:MPP917578 MZL917546:MZL917578 NJH917546:NJH917578 NTD917546:NTD917578 OCZ917546:OCZ917578 OMV917546:OMV917578 OWR917546:OWR917578 PGN917546:PGN917578 PQJ917546:PQJ917578 QAF917546:QAF917578 QKB917546:QKB917578 QTX917546:QTX917578 RDT917546:RDT917578 RNP917546:RNP917578 RXL917546:RXL917578 SHH917546:SHH917578 SRD917546:SRD917578 TAZ917546:TAZ917578 TKV917546:TKV917578 TUR917546:TUR917578 UEN917546:UEN917578 UOJ917546:UOJ917578 UYF917546:UYF917578 VIB917546:VIB917578 VRX917546:VRX917578 WBT917546:WBT917578 WLP917546:WLP917578 WVL917546:WVL917578 D983105:D983137 IZ983082:IZ983114 SV983082:SV983114 ACR983082:ACR983114 AMN983082:AMN983114 AWJ983082:AWJ983114 BGF983082:BGF983114 BQB983082:BQB983114 BZX983082:BZX983114 CJT983082:CJT983114 CTP983082:CTP983114 DDL983082:DDL983114 DNH983082:DNH983114 DXD983082:DXD983114 EGZ983082:EGZ983114 EQV983082:EQV983114 FAR983082:FAR983114 FKN983082:FKN983114 FUJ983082:FUJ983114 GEF983082:GEF983114 GOB983082:GOB983114 GXX983082:GXX983114 HHT983082:HHT983114 HRP983082:HRP983114 IBL983082:IBL983114 ILH983082:ILH983114 IVD983082:IVD983114 JEZ983082:JEZ983114 JOV983082:JOV983114 JYR983082:JYR983114 KIN983082:KIN983114 KSJ983082:KSJ983114 LCF983082:LCF983114 LMB983082:LMB983114 LVX983082:LVX983114 MFT983082:MFT983114 MPP983082:MPP983114 MZL983082:MZL983114 NJH983082:NJH983114 NTD983082:NTD983114 OCZ983082:OCZ983114 OMV983082:OMV983114 OWR983082:OWR983114 PGN983082:PGN983114 PQJ983082:PQJ983114 QAF983082:QAF983114 QKB983082:QKB983114 QTX983082:QTX983114 RDT983082:RDT983114 RNP983082:RNP983114 RXL983082:RXL983114 SHH983082:SHH983114 SRD983082:SRD983114 TAZ983082:TAZ983114 TKV983082:TKV983114 TUR983082:TUR983114 UEN983082:UEN983114 UOJ983082:UOJ983114 UYF983082:UYF983114 VIB983082:VIB983114 VRX983082:VRX983114 WBT983082:WBT983114 WLP983082:WLP983114 WVL983082:WVL983114 I113:I117 JE113:JE117 TA113:TA117 ACW113:ACW117 AMS113:AMS117 AWO113:AWO117 BGK113:BGK117 BQG113:BQG117 CAC113:CAC117 CJY113:CJY117 CTU113:CTU117 DDQ113:DDQ117 DNM113:DNM117 DXI113:DXI117 EHE113:EHE117 ERA113:ERA117 FAW113:FAW117 FKS113:FKS117 FUO113:FUO117 GEK113:GEK117 GOG113:GOG117 GYC113:GYC117 HHY113:HHY117 HRU113:HRU117 IBQ113:IBQ117 ILM113:ILM117 IVI113:IVI117 JFE113:JFE117 JPA113:JPA117 JYW113:JYW117 KIS113:KIS117 KSO113:KSO117 LCK113:LCK117 LMG113:LMG117 LWC113:LWC117 MFY113:MFY117 MPU113:MPU117 MZQ113:MZQ117 NJM113:NJM117 NTI113:NTI117 ODE113:ODE117 ONA113:ONA117 OWW113:OWW117 PGS113:PGS117 PQO113:PQO117 QAK113:QAK117 QKG113:QKG117 QUC113:QUC117 RDY113:RDY117 RNU113:RNU117 RXQ113:RXQ117 SHM113:SHM117 SRI113:SRI117 TBE113:TBE117 TLA113:TLA117 TUW113:TUW117 UES113:UES117 UOO113:UOO117 UYK113:UYK117 VIG113:VIG117 VSC113:VSC117 WBY113:WBY117 WLU113:WLU117 WVQ113:WVQ117 I65674:I65678 JE65651:JE65655 TA65651:TA65655 ACW65651:ACW65655 AMS65651:AMS65655 AWO65651:AWO65655 BGK65651:BGK65655 BQG65651:BQG65655 CAC65651:CAC65655 CJY65651:CJY65655 CTU65651:CTU65655 DDQ65651:DDQ65655 DNM65651:DNM65655 DXI65651:DXI65655 EHE65651:EHE65655 ERA65651:ERA65655 FAW65651:FAW65655 FKS65651:FKS65655 FUO65651:FUO65655 GEK65651:GEK65655 GOG65651:GOG65655 GYC65651:GYC65655 HHY65651:HHY65655 HRU65651:HRU65655 IBQ65651:IBQ65655 ILM65651:ILM65655 IVI65651:IVI65655 JFE65651:JFE65655 JPA65651:JPA65655 JYW65651:JYW65655 KIS65651:KIS65655 KSO65651:KSO65655 LCK65651:LCK65655 LMG65651:LMG65655 LWC65651:LWC65655 MFY65651:MFY65655 MPU65651:MPU65655 MZQ65651:MZQ65655 NJM65651:NJM65655 NTI65651:NTI65655 ODE65651:ODE65655 ONA65651:ONA65655 OWW65651:OWW65655 PGS65651:PGS65655 PQO65651:PQO65655 QAK65651:QAK65655 QKG65651:QKG65655 QUC65651:QUC65655 RDY65651:RDY65655 RNU65651:RNU65655 RXQ65651:RXQ65655 SHM65651:SHM65655 SRI65651:SRI65655 TBE65651:TBE65655 TLA65651:TLA65655 TUW65651:TUW65655 UES65651:UES65655 UOO65651:UOO65655 UYK65651:UYK65655 VIG65651:VIG65655 VSC65651:VSC65655 WBY65651:WBY65655 WLU65651:WLU65655 WVQ65651:WVQ65655 I131210:I131214 JE131187:JE131191 TA131187:TA131191 ACW131187:ACW131191 AMS131187:AMS131191 AWO131187:AWO131191 BGK131187:BGK131191 BQG131187:BQG131191 CAC131187:CAC131191 CJY131187:CJY131191 CTU131187:CTU131191 DDQ131187:DDQ131191 DNM131187:DNM131191 DXI131187:DXI131191 EHE131187:EHE131191 ERA131187:ERA131191 FAW131187:FAW131191 FKS131187:FKS131191 FUO131187:FUO131191 GEK131187:GEK131191 GOG131187:GOG131191 GYC131187:GYC131191 HHY131187:HHY131191 HRU131187:HRU131191 IBQ131187:IBQ131191 ILM131187:ILM131191 IVI131187:IVI131191 JFE131187:JFE131191 JPA131187:JPA131191 JYW131187:JYW131191 KIS131187:KIS131191 KSO131187:KSO131191 LCK131187:LCK131191 LMG131187:LMG131191 LWC131187:LWC131191 MFY131187:MFY131191 MPU131187:MPU131191 MZQ131187:MZQ131191 NJM131187:NJM131191 NTI131187:NTI131191 ODE131187:ODE131191 ONA131187:ONA131191 OWW131187:OWW131191 PGS131187:PGS131191 PQO131187:PQO131191 QAK131187:QAK131191 QKG131187:QKG131191 QUC131187:QUC131191 RDY131187:RDY131191 RNU131187:RNU131191 RXQ131187:RXQ131191 SHM131187:SHM131191 SRI131187:SRI131191 TBE131187:TBE131191 TLA131187:TLA131191 TUW131187:TUW131191 UES131187:UES131191 UOO131187:UOO131191 UYK131187:UYK131191 VIG131187:VIG131191 VSC131187:VSC131191 WBY131187:WBY131191 WLU131187:WLU131191 WVQ131187:WVQ131191 I196746:I196750 JE196723:JE196727 TA196723:TA196727 ACW196723:ACW196727 AMS196723:AMS196727 AWO196723:AWO196727 BGK196723:BGK196727 BQG196723:BQG196727 CAC196723:CAC196727 CJY196723:CJY196727 CTU196723:CTU196727 DDQ196723:DDQ196727 DNM196723:DNM196727 DXI196723:DXI196727 EHE196723:EHE196727 ERA196723:ERA196727 FAW196723:FAW196727 FKS196723:FKS196727 FUO196723:FUO196727 GEK196723:GEK196727 GOG196723:GOG196727 GYC196723:GYC196727 HHY196723:HHY196727 HRU196723:HRU196727 IBQ196723:IBQ196727 ILM196723:ILM196727 IVI196723:IVI196727 JFE196723:JFE196727 JPA196723:JPA196727 JYW196723:JYW196727 KIS196723:KIS196727 KSO196723:KSO196727 LCK196723:LCK196727 LMG196723:LMG196727 LWC196723:LWC196727 MFY196723:MFY196727 MPU196723:MPU196727 MZQ196723:MZQ196727 NJM196723:NJM196727 NTI196723:NTI196727 ODE196723:ODE196727 ONA196723:ONA196727 OWW196723:OWW196727 PGS196723:PGS196727 PQO196723:PQO196727 QAK196723:QAK196727 QKG196723:QKG196727 QUC196723:QUC196727 RDY196723:RDY196727 RNU196723:RNU196727 RXQ196723:RXQ196727 SHM196723:SHM196727 SRI196723:SRI196727 TBE196723:TBE196727 TLA196723:TLA196727 TUW196723:TUW196727 UES196723:UES196727 UOO196723:UOO196727 UYK196723:UYK196727 VIG196723:VIG196727 VSC196723:VSC196727 WBY196723:WBY196727 WLU196723:WLU196727 WVQ196723:WVQ196727 I262282:I262286 JE262259:JE262263 TA262259:TA262263 ACW262259:ACW262263 AMS262259:AMS262263 AWO262259:AWO262263 BGK262259:BGK262263 BQG262259:BQG262263 CAC262259:CAC262263 CJY262259:CJY262263 CTU262259:CTU262263 DDQ262259:DDQ262263 DNM262259:DNM262263 DXI262259:DXI262263 EHE262259:EHE262263 ERA262259:ERA262263 FAW262259:FAW262263 FKS262259:FKS262263 FUO262259:FUO262263 GEK262259:GEK262263 GOG262259:GOG262263 GYC262259:GYC262263 HHY262259:HHY262263 HRU262259:HRU262263 IBQ262259:IBQ262263 ILM262259:ILM262263 IVI262259:IVI262263 JFE262259:JFE262263 JPA262259:JPA262263 JYW262259:JYW262263 KIS262259:KIS262263 KSO262259:KSO262263 LCK262259:LCK262263 LMG262259:LMG262263 LWC262259:LWC262263 MFY262259:MFY262263 MPU262259:MPU262263 MZQ262259:MZQ262263 NJM262259:NJM262263 NTI262259:NTI262263 ODE262259:ODE262263 ONA262259:ONA262263 OWW262259:OWW262263 PGS262259:PGS262263 PQO262259:PQO262263 QAK262259:QAK262263 QKG262259:QKG262263 QUC262259:QUC262263 RDY262259:RDY262263 RNU262259:RNU262263 RXQ262259:RXQ262263 SHM262259:SHM262263 SRI262259:SRI262263 TBE262259:TBE262263 TLA262259:TLA262263 TUW262259:TUW262263 UES262259:UES262263 UOO262259:UOO262263 UYK262259:UYK262263 VIG262259:VIG262263 VSC262259:VSC262263 WBY262259:WBY262263 WLU262259:WLU262263 WVQ262259:WVQ262263 I327818:I327822 JE327795:JE327799 TA327795:TA327799 ACW327795:ACW327799 AMS327795:AMS327799 AWO327795:AWO327799 BGK327795:BGK327799 BQG327795:BQG327799 CAC327795:CAC327799 CJY327795:CJY327799 CTU327795:CTU327799 DDQ327795:DDQ327799 DNM327795:DNM327799 DXI327795:DXI327799 EHE327795:EHE327799 ERA327795:ERA327799 FAW327795:FAW327799 FKS327795:FKS327799 FUO327795:FUO327799 GEK327795:GEK327799 GOG327795:GOG327799 GYC327795:GYC327799 HHY327795:HHY327799 HRU327795:HRU327799 IBQ327795:IBQ327799 ILM327795:ILM327799 IVI327795:IVI327799 JFE327795:JFE327799 JPA327795:JPA327799 JYW327795:JYW327799 KIS327795:KIS327799 KSO327795:KSO327799 LCK327795:LCK327799 LMG327795:LMG327799 LWC327795:LWC327799 MFY327795:MFY327799 MPU327795:MPU327799 MZQ327795:MZQ327799 NJM327795:NJM327799 NTI327795:NTI327799 ODE327795:ODE327799 ONA327795:ONA327799 OWW327795:OWW327799 PGS327795:PGS327799 PQO327795:PQO327799 QAK327795:QAK327799 QKG327795:QKG327799 QUC327795:QUC327799 RDY327795:RDY327799 RNU327795:RNU327799 RXQ327795:RXQ327799 SHM327795:SHM327799 SRI327795:SRI327799 TBE327795:TBE327799 TLA327795:TLA327799 TUW327795:TUW327799 UES327795:UES327799 UOO327795:UOO327799 UYK327795:UYK327799 VIG327795:VIG327799 VSC327795:VSC327799 WBY327795:WBY327799 WLU327795:WLU327799 WVQ327795:WVQ327799 I393354:I393358 JE393331:JE393335 TA393331:TA393335 ACW393331:ACW393335 AMS393331:AMS393335 AWO393331:AWO393335 BGK393331:BGK393335 BQG393331:BQG393335 CAC393331:CAC393335 CJY393331:CJY393335 CTU393331:CTU393335 DDQ393331:DDQ393335 DNM393331:DNM393335 DXI393331:DXI393335 EHE393331:EHE393335 ERA393331:ERA393335 FAW393331:FAW393335 FKS393331:FKS393335 FUO393331:FUO393335 GEK393331:GEK393335 GOG393331:GOG393335 GYC393331:GYC393335 HHY393331:HHY393335 HRU393331:HRU393335 IBQ393331:IBQ393335 ILM393331:ILM393335 IVI393331:IVI393335 JFE393331:JFE393335 JPA393331:JPA393335 JYW393331:JYW393335 KIS393331:KIS393335 KSO393331:KSO393335 LCK393331:LCK393335 LMG393331:LMG393335 LWC393331:LWC393335 MFY393331:MFY393335 MPU393331:MPU393335 MZQ393331:MZQ393335 NJM393331:NJM393335 NTI393331:NTI393335 ODE393331:ODE393335 ONA393331:ONA393335 OWW393331:OWW393335 PGS393331:PGS393335 PQO393331:PQO393335 QAK393331:QAK393335 QKG393331:QKG393335 QUC393331:QUC393335 RDY393331:RDY393335 RNU393331:RNU393335 RXQ393331:RXQ393335 SHM393331:SHM393335 SRI393331:SRI393335 TBE393331:TBE393335 TLA393331:TLA393335 TUW393331:TUW393335 UES393331:UES393335 UOO393331:UOO393335 UYK393331:UYK393335 VIG393331:VIG393335 VSC393331:VSC393335 WBY393331:WBY393335 WLU393331:WLU393335 WVQ393331:WVQ393335 I458890:I458894 JE458867:JE458871 TA458867:TA458871 ACW458867:ACW458871 AMS458867:AMS458871 AWO458867:AWO458871 BGK458867:BGK458871 BQG458867:BQG458871 CAC458867:CAC458871 CJY458867:CJY458871 CTU458867:CTU458871 DDQ458867:DDQ458871 DNM458867:DNM458871 DXI458867:DXI458871 EHE458867:EHE458871 ERA458867:ERA458871 FAW458867:FAW458871 FKS458867:FKS458871 FUO458867:FUO458871 GEK458867:GEK458871 GOG458867:GOG458871 GYC458867:GYC458871 HHY458867:HHY458871 HRU458867:HRU458871 IBQ458867:IBQ458871 ILM458867:ILM458871 IVI458867:IVI458871 JFE458867:JFE458871 JPA458867:JPA458871 JYW458867:JYW458871 KIS458867:KIS458871 KSO458867:KSO458871 LCK458867:LCK458871 LMG458867:LMG458871 LWC458867:LWC458871 MFY458867:MFY458871 MPU458867:MPU458871 MZQ458867:MZQ458871 NJM458867:NJM458871 NTI458867:NTI458871 ODE458867:ODE458871 ONA458867:ONA458871 OWW458867:OWW458871 PGS458867:PGS458871 PQO458867:PQO458871 QAK458867:QAK458871 QKG458867:QKG458871 QUC458867:QUC458871 RDY458867:RDY458871 RNU458867:RNU458871 RXQ458867:RXQ458871 SHM458867:SHM458871 SRI458867:SRI458871 TBE458867:TBE458871 TLA458867:TLA458871 TUW458867:TUW458871 UES458867:UES458871 UOO458867:UOO458871 UYK458867:UYK458871 VIG458867:VIG458871 VSC458867:VSC458871 WBY458867:WBY458871 WLU458867:WLU458871 WVQ458867:WVQ458871 I524426:I524430 JE524403:JE524407 TA524403:TA524407 ACW524403:ACW524407 AMS524403:AMS524407 AWO524403:AWO524407 BGK524403:BGK524407 BQG524403:BQG524407 CAC524403:CAC524407 CJY524403:CJY524407 CTU524403:CTU524407 DDQ524403:DDQ524407 DNM524403:DNM524407 DXI524403:DXI524407 EHE524403:EHE524407 ERA524403:ERA524407 FAW524403:FAW524407 FKS524403:FKS524407 FUO524403:FUO524407 GEK524403:GEK524407 GOG524403:GOG524407 GYC524403:GYC524407 HHY524403:HHY524407 HRU524403:HRU524407 IBQ524403:IBQ524407 ILM524403:ILM524407 IVI524403:IVI524407 JFE524403:JFE524407 JPA524403:JPA524407 JYW524403:JYW524407 KIS524403:KIS524407 KSO524403:KSO524407 LCK524403:LCK524407 LMG524403:LMG524407 LWC524403:LWC524407 MFY524403:MFY524407 MPU524403:MPU524407 MZQ524403:MZQ524407 NJM524403:NJM524407 NTI524403:NTI524407 ODE524403:ODE524407 ONA524403:ONA524407 OWW524403:OWW524407 PGS524403:PGS524407 PQO524403:PQO524407 QAK524403:QAK524407 QKG524403:QKG524407 QUC524403:QUC524407 RDY524403:RDY524407 RNU524403:RNU524407 RXQ524403:RXQ524407 SHM524403:SHM524407 SRI524403:SRI524407 TBE524403:TBE524407 TLA524403:TLA524407 TUW524403:TUW524407 UES524403:UES524407 UOO524403:UOO524407 UYK524403:UYK524407 VIG524403:VIG524407 VSC524403:VSC524407 WBY524403:WBY524407 WLU524403:WLU524407 WVQ524403:WVQ524407 I589962:I589966 JE589939:JE589943 TA589939:TA589943 ACW589939:ACW589943 AMS589939:AMS589943 AWO589939:AWO589943 BGK589939:BGK589943 BQG589939:BQG589943 CAC589939:CAC589943 CJY589939:CJY589943 CTU589939:CTU589943 DDQ589939:DDQ589943 DNM589939:DNM589943 DXI589939:DXI589943 EHE589939:EHE589943 ERA589939:ERA589943 FAW589939:FAW589943 FKS589939:FKS589943 FUO589939:FUO589943 GEK589939:GEK589943 GOG589939:GOG589943 GYC589939:GYC589943 HHY589939:HHY589943 HRU589939:HRU589943 IBQ589939:IBQ589943 ILM589939:ILM589943 IVI589939:IVI589943 JFE589939:JFE589943 JPA589939:JPA589943 JYW589939:JYW589943 KIS589939:KIS589943 KSO589939:KSO589943 LCK589939:LCK589943 LMG589939:LMG589943 LWC589939:LWC589943 MFY589939:MFY589943 MPU589939:MPU589943 MZQ589939:MZQ589943 NJM589939:NJM589943 NTI589939:NTI589943 ODE589939:ODE589943 ONA589939:ONA589943 OWW589939:OWW589943 PGS589939:PGS589943 PQO589939:PQO589943 QAK589939:QAK589943 QKG589939:QKG589943 QUC589939:QUC589943 RDY589939:RDY589943 RNU589939:RNU589943 RXQ589939:RXQ589943 SHM589939:SHM589943 SRI589939:SRI589943 TBE589939:TBE589943 TLA589939:TLA589943 TUW589939:TUW589943 UES589939:UES589943 UOO589939:UOO589943 UYK589939:UYK589943 VIG589939:VIG589943 VSC589939:VSC589943 WBY589939:WBY589943 WLU589939:WLU589943 WVQ589939:WVQ589943 I655498:I655502 JE655475:JE655479 TA655475:TA655479 ACW655475:ACW655479 AMS655475:AMS655479 AWO655475:AWO655479 BGK655475:BGK655479 BQG655475:BQG655479 CAC655475:CAC655479 CJY655475:CJY655479 CTU655475:CTU655479 DDQ655475:DDQ655479 DNM655475:DNM655479 DXI655475:DXI655479 EHE655475:EHE655479 ERA655475:ERA655479 FAW655475:FAW655479 FKS655475:FKS655479 FUO655475:FUO655479 GEK655475:GEK655479 GOG655475:GOG655479 GYC655475:GYC655479 HHY655475:HHY655479 HRU655475:HRU655479 IBQ655475:IBQ655479 ILM655475:ILM655479 IVI655475:IVI655479 JFE655475:JFE655479 JPA655475:JPA655479 JYW655475:JYW655479 KIS655475:KIS655479 KSO655475:KSO655479 LCK655475:LCK655479 LMG655475:LMG655479 LWC655475:LWC655479 MFY655475:MFY655479 MPU655475:MPU655479 MZQ655475:MZQ655479 NJM655475:NJM655479 NTI655475:NTI655479 ODE655475:ODE655479 ONA655475:ONA655479 OWW655475:OWW655479 PGS655475:PGS655479 PQO655475:PQO655479 QAK655475:QAK655479 QKG655475:QKG655479 QUC655475:QUC655479 RDY655475:RDY655479 RNU655475:RNU655479 RXQ655475:RXQ655479 SHM655475:SHM655479 SRI655475:SRI655479 TBE655475:TBE655479 TLA655475:TLA655479 TUW655475:TUW655479 UES655475:UES655479 UOO655475:UOO655479 UYK655475:UYK655479 VIG655475:VIG655479 VSC655475:VSC655479 WBY655475:WBY655479 WLU655475:WLU655479 WVQ655475:WVQ655479 I721034:I721038 JE721011:JE721015 TA721011:TA721015 ACW721011:ACW721015 AMS721011:AMS721015 AWO721011:AWO721015 BGK721011:BGK721015 BQG721011:BQG721015 CAC721011:CAC721015 CJY721011:CJY721015 CTU721011:CTU721015 DDQ721011:DDQ721015 DNM721011:DNM721015 DXI721011:DXI721015 EHE721011:EHE721015 ERA721011:ERA721015 FAW721011:FAW721015 FKS721011:FKS721015 FUO721011:FUO721015 GEK721011:GEK721015 GOG721011:GOG721015 GYC721011:GYC721015 HHY721011:HHY721015 HRU721011:HRU721015 IBQ721011:IBQ721015 ILM721011:ILM721015 IVI721011:IVI721015 JFE721011:JFE721015 JPA721011:JPA721015 JYW721011:JYW721015 KIS721011:KIS721015 KSO721011:KSO721015 LCK721011:LCK721015 LMG721011:LMG721015 LWC721011:LWC721015 MFY721011:MFY721015 MPU721011:MPU721015 MZQ721011:MZQ721015 NJM721011:NJM721015 NTI721011:NTI721015 ODE721011:ODE721015 ONA721011:ONA721015 OWW721011:OWW721015 PGS721011:PGS721015 PQO721011:PQO721015 QAK721011:QAK721015 QKG721011:QKG721015 QUC721011:QUC721015 RDY721011:RDY721015 RNU721011:RNU721015 RXQ721011:RXQ721015 SHM721011:SHM721015 SRI721011:SRI721015 TBE721011:TBE721015 TLA721011:TLA721015 TUW721011:TUW721015 UES721011:UES721015 UOO721011:UOO721015 UYK721011:UYK721015 VIG721011:VIG721015 VSC721011:VSC721015 WBY721011:WBY721015 WLU721011:WLU721015 WVQ721011:WVQ721015 I786570:I786574 JE786547:JE786551 TA786547:TA786551 ACW786547:ACW786551 AMS786547:AMS786551 AWO786547:AWO786551 BGK786547:BGK786551 BQG786547:BQG786551 CAC786547:CAC786551 CJY786547:CJY786551 CTU786547:CTU786551 DDQ786547:DDQ786551 DNM786547:DNM786551 DXI786547:DXI786551 EHE786547:EHE786551 ERA786547:ERA786551 FAW786547:FAW786551 FKS786547:FKS786551 FUO786547:FUO786551 GEK786547:GEK786551 GOG786547:GOG786551 GYC786547:GYC786551 HHY786547:HHY786551 HRU786547:HRU786551 IBQ786547:IBQ786551 ILM786547:ILM786551 IVI786547:IVI786551 JFE786547:JFE786551 JPA786547:JPA786551 JYW786547:JYW786551 KIS786547:KIS786551 KSO786547:KSO786551 LCK786547:LCK786551 LMG786547:LMG786551 LWC786547:LWC786551 MFY786547:MFY786551 MPU786547:MPU786551 MZQ786547:MZQ786551 NJM786547:NJM786551 NTI786547:NTI786551 ODE786547:ODE786551 ONA786547:ONA786551 OWW786547:OWW786551 PGS786547:PGS786551 PQO786547:PQO786551 QAK786547:QAK786551 QKG786547:QKG786551 QUC786547:QUC786551 RDY786547:RDY786551 RNU786547:RNU786551 RXQ786547:RXQ786551 SHM786547:SHM786551 SRI786547:SRI786551 TBE786547:TBE786551 TLA786547:TLA786551 TUW786547:TUW786551 UES786547:UES786551 UOO786547:UOO786551 UYK786547:UYK786551 VIG786547:VIG786551 VSC786547:VSC786551 WBY786547:WBY786551 WLU786547:WLU786551 WVQ786547:WVQ786551 I852106:I852110 JE852083:JE852087 TA852083:TA852087 ACW852083:ACW852087 AMS852083:AMS852087 AWO852083:AWO852087 BGK852083:BGK852087 BQG852083:BQG852087 CAC852083:CAC852087 CJY852083:CJY852087 CTU852083:CTU852087 DDQ852083:DDQ852087 DNM852083:DNM852087 DXI852083:DXI852087 EHE852083:EHE852087 ERA852083:ERA852087 FAW852083:FAW852087 FKS852083:FKS852087 FUO852083:FUO852087 GEK852083:GEK852087 GOG852083:GOG852087 GYC852083:GYC852087 HHY852083:HHY852087 HRU852083:HRU852087 IBQ852083:IBQ852087 ILM852083:ILM852087 IVI852083:IVI852087 JFE852083:JFE852087 JPA852083:JPA852087 JYW852083:JYW852087 KIS852083:KIS852087 KSO852083:KSO852087 LCK852083:LCK852087 LMG852083:LMG852087 LWC852083:LWC852087 MFY852083:MFY852087 MPU852083:MPU852087 MZQ852083:MZQ852087 NJM852083:NJM852087 NTI852083:NTI852087 ODE852083:ODE852087 ONA852083:ONA852087 OWW852083:OWW852087 PGS852083:PGS852087 PQO852083:PQO852087 QAK852083:QAK852087 QKG852083:QKG852087 QUC852083:QUC852087 RDY852083:RDY852087 RNU852083:RNU852087 RXQ852083:RXQ852087 SHM852083:SHM852087 SRI852083:SRI852087 TBE852083:TBE852087 TLA852083:TLA852087 TUW852083:TUW852087 UES852083:UES852087 UOO852083:UOO852087 UYK852083:UYK852087 VIG852083:VIG852087 VSC852083:VSC852087 WBY852083:WBY852087 WLU852083:WLU852087 WVQ852083:WVQ852087 I917642:I917646 JE917619:JE917623 TA917619:TA917623 ACW917619:ACW917623 AMS917619:AMS917623 AWO917619:AWO917623 BGK917619:BGK917623 BQG917619:BQG917623 CAC917619:CAC917623 CJY917619:CJY917623 CTU917619:CTU917623 DDQ917619:DDQ917623 DNM917619:DNM917623 DXI917619:DXI917623 EHE917619:EHE917623 ERA917619:ERA917623 FAW917619:FAW917623 FKS917619:FKS917623 FUO917619:FUO917623 GEK917619:GEK917623 GOG917619:GOG917623 GYC917619:GYC917623 HHY917619:HHY917623 HRU917619:HRU917623 IBQ917619:IBQ917623 ILM917619:ILM917623 IVI917619:IVI917623 JFE917619:JFE917623 JPA917619:JPA917623 JYW917619:JYW917623 KIS917619:KIS917623 KSO917619:KSO917623 LCK917619:LCK917623 LMG917619:LMG917623 LWC917619:LWC917623 MFY917619:MFY917623 MPU917619:MPU917623 MZQ917619:MZQ917623 NJM917619:NJM917623 NTI917619:NTI917623 ODE917619:ODE917623 ONA917619:ONA917623 OWW917619:OWW917623 PGS917619:PGS917623 PQO917619:PQO917623 QAK917619:QAK917623 QKG917619:QKG917623 QUC917619:QUC917623 RDY917619:RDY917623 RNU917619:RNU917623 RXQ917619:RXQ917623 SHM917619:SHM917623 SRI917619:SRI917623 TBE917619:TBE917623 TLA917619:TLA917623 TUW917619:TUW917623 UES917619:UES917623 UOO917619:UOO917623 UYK917619:UYK917623 VIG917619:VIG917623 VSC917619:VSC917623 WBY917619:WBY917623 WLU917619:WLU917623 WVQ917619:WVQ917623 I983178:I983182 JE983155:JE983159 TA983155:TA983159 ACW983155:ACW983159 AMS983155:AMS983159 AWO983155:AWO983159 BGK983155:BGK983159 BQG983155:BQG983159 CAC983155:CAC983159 CJY983155:CJY983159 CTU983155:CTU983159 DDQ983155:DDQ983159 DNM983155:DNM983159 DXI983155:DXI983159 EHE983155:EHE983159 ERA983155:ERA983159 FAW983155:FAW983159 FKS983155:FKS983159 FUO983155:FUO983159 GEK983155:GEK983159 GOG983155:GOG983159 GYC983155:GYC983159 HHY983155:HHY983159 HRU983155:HRU983159 IBQ983155:IBQ983159 ILM983155:ILM983159 IVI983155:IVI983159 JFE983155:JFE983159 JPA983155:JPA983159 JYW983155:JYW983159 KIS983155:KIS983159 KSO983155:KSO983159 LCK983155:LCK983159 LMG983155:LMG983159 LWC983155:LWC983159 MFY983155:MFY983159 MPU983155:MPU983159 MZQ983155:MZQ983159 NJM983155:NJM983159 NTI983155:NTI983159 ODE983155:ODE983159 ONA983155:ONA983159 OWW983155:OWW983159 PGS983155:PGS983159 PQO983155:PQO983159 QAK983155:QAK983159 QKG983155:QKG983159 QUC983155:QUC983159 RDY983155:RDY983159 RNU983155:RNU983159 RXQ983155:RXQ983159 SHM983155:SHM983159 SRI983155:SRI983159 TBE983155:TBE983159 TLA983155:TLA983159 TUW983155:TUW983159 UES983155:UES983159 UOO983155:UOO983159 UYK983155:UYK983159 VIG983155:VIG983159 VSC983155:VSC983159 WBY983155:WBY983159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9"/>
  <sheetViews>
    <sheetView view="pageBreakPreview" zoomScale="80" zoomScaleNormal="75" zoomScaleSheetLayoutView="80" workbookViewId="0">
      <selection activeCell="B6" sqref="B4:J13"/>
    </sheetView>
  </sheetViews>
  <sheetFormatPr defaultRowHeight="13.2"/>
  <cols>
    <col min="1" max="1" width="1.44140625" style="3" customWidth="1"/>
    <col min="2" max="6" width="2.88671875" style="3" customWidth="1"/>
    <col min="7" max="7" width="2.77734375" style="3" customWidth="1"/>
    <col min="8" max="23" width="2.88671875" style="3" customWidth="1"/>
    <col min="24" max="24" width="3.109375" style="3" customWidth="1"/>
    <col min="25" max="43" width="2.88671875" style="3" customWidth="1"/>
    <col min="44" max="44" width="2.6640625" style="3" customWidth="1"/>
    <col min="45" max="48" width="2.88671875" style="3" customWidth="1"/>
    <col min="49" max="49" width="3" style="3" customWidth="1"/>
    <col min="50" max="55" width="2.88671875" style="3" customWidth="1"/>
    <col min="56" max="56" width="2.6640625" style="3" customWidth="1"/>
    <col min="57" max="60" width="2.88671875" style="3" customWidth="1"/>
    <col min="61" max="256" width="9" style="3"/>
    <col min="257" max="257" width="1.44140625" style="3" customWidth="1"/>
    <col min="258" max="262" width="2.88671875" style="3" customWidth="1"/>
    <col min="263" max="263" width="2.77734375" style="3" customWidth="1"/>
    <col min="264" max="279" width="2.88671875" style="3" customWidth="1"/>
    <col min="280" max="280" width="3.109375" style="3" customWidth="1"/>
    <col min="281" max="299" width="2.88671875" style="3" customWidth="1"/>
    <col min="300" max="300" width="2.6640625" style="3" customWidth="1"/>
    <col min="301" max="304" width="2.88671875" style="3" customWidth="1"/>
    <col min="305" max="305" width="3" style="3" customWidth="1"/>
    <col min="306" max="311" width="2.88671875" style="3" customWidth="1"/>
    <col min="312" max="312" width="2.6640625" style="3" customWidth="1"/>
    <col min="313" max="316" width="2.88671875" style="3" customWidth="1"/>
    <col min="317" max="512" width="9" style="3"/>
    <col min="513" max="513" width="1.44140625" style="3" customWidth="1"/>
    <col min="514" max="518" width="2.88671875" style="3" customWidth="1"/>
    <col min="519" max="519" width="2.77734375" style="3" customWidth="1"/>
    <col min="520" max="535" width="2.88671875" style="3" customWidth="1"/>
    <col min="536" max="536" width="3.109375" style="3" customWidth="1"/>
    <col min="537" max="555" width="2.88671875" style="3" customWidth="1"/>
    <col min="556" max="556" width="2.6640625" style="3" customWidth="1"/>
    <col min="557" max="560" width="2.88671875" style="3" customWidth="1"/>
    <col min="561" max="561" width="3" style="3" customWidth="1"/>
    <col min="562" max="567" width="2.88671875" style="3" customWidth="1"/>
    <col min="568" max="568" width="2.6640625" style="3" customWidth="1"/>
    <col min="569" max="572" width="2.88671875" style="3" customWidth="1"/>
    <col min="573" max="768" width="9" style="3"/>
    <col min="769" max="769" width="1.44140625" style="3" customWidth="1"/>
    <col min="770" max="774" width="2.88671875" style="3" customWidth="1"/>
    <col min="775" max="775" width="2.77734375" style="3" customWidth="1"/>
    <col min="776" max="791" width="2.88671875" style="3" customWidth="1"/>
    <col min="792" max="792" width="3.109375" style="3" customWidth="1"/>
    <col min="793" max="811" width="2.88671875" style="3" customWidth="1"/>
    <col min="812" max="812" width="2.6640625" style="3" customWidth="1"/>
    <col min="813" max="816" width="2.88671875" style="3" customWidth="1"/>
    <col min="817" max="817" width="3" style="3" customWidth="1"/>
    <col min="818" max="823" width="2.88671875" style="3" customWidth="1"/>
    <col min="824" max="824" width="2.6640625" style="3" customWidth="1"/>
    <col min="825" max="828" width="2.88671875" style="3" customWidth="1"/>
    <col min="829" max="1024" width="9" style="3"/>
    <col min="1025" max="1025" width="1.44140625" style="3" customWidth="1"/>
    <col min="1026" max="1030" width="2.88671875" style="3" customWidth="1"/>
    <col min="1031" max="1031" width="2.77734375" style="3" customWidth="1"/>
    <col min="1032" max="1047" width="2.88671875" style="3" customWidth="1"/>
    <col min="1048" max="1048" width="3.109375" style="3" customWidth="1"/>
    <col min="1049" max="1067" width="2.88671875" style="3" customWidth="1"/>
    <col min="1068" max="1068" width="2.6640625" style="3" customWidth="1"/>
    <col min="1069" max="1072" width="2.88671875" style="3" customWidth="1"/>
    <col min="1073" max="1073" width="3" style="3" customWidth="1"/>
    <col min="1074" max="1079" width="2.88671875" style="3" customWidth="1"/>
    <col min="1080" max="1080" width="2.6640625" style="3" customWidth="1"/>
    <col min="1081" max="1084" width="2.88671875" style="3" customWidth="1"/>
    <col min="1085" max="1280" width="9" style="3"/>
    <col min="1281" max="1281" width="1.44140625" style="3" customWidth="1"/>
    <col min="1282" max="1286" width="2.88671875" style="3" customWidth="1"/>
    <col min="1287" max="1287" width="2.77734375" style="3" customWidth="1"/>
    <col min="1288" max="1303" width="2.88671875" style="3" customWidth="1"/>
    <col min="1304" max="1304" width="3.109375" style="3" customWidth="1"/>
    <col min="1305" max="1323" width="2.88671875" style="3" customWidth="1"/>
    <col min="1324" max="1324" width="2.6640625" style="3" customWidth="1"/>
    <col min="1325" max="1328" width="2.88671875" style="3" customWidth="1"/>
    <col min="1329" max="1329" width="3" style="3" customWidth="1"/>
    <col min="1330" max="1335" width="2.88671875" style="3" customWidth="1"/>
    <col min="1336" max="1336" width="2.6640625" style="3" customWidth="1"/>
    <col min="1337" max="1340" width="2.88671875" style="3" customWidth="1"/>
    <col min="1341" max="1536" width="9" style="3"/>
    <col min="1537" max="1537" width="1.44140625" style="3" customWidth="1"/>
    <col min="1538" max="1542" width="2.88671875" style="3" customWidth="1"/>
    <col min="1543" max="1543" width="2.77734375" style="3" customWidth="1"/>
    <col min="1544" max="1559" width="2.88671875" style="3" customWidth="1"/>
    <col min="1560" max="1560" width="3.109375" style="3" customWidth="1"/>
    <col min="1561" max="1579" width="2.88671875" style="3" customWidth="1"/>
    <col min="1580" max="1580" width="2.6640625" style="3" customWidth="1"/>
    <col min="1581" max="1584" width="2.88671875" style="3" customWidth="1"/>
    <col min="1585" max="1585" width="3" style="3" customWidth="1"/>
    <col min="1586" max="1591" width="2.88671875" style="3" customWidth="1"/>
    <col min="1592" max="1592" width="2.6640625" style="3" customWidth="1"/>
    <col min="1593" max="1596" width="2.88671875" style="3" customWidth="1"/>
    <col min="1597" max="1792" width="9" style="3"/>
    <col min="1793" max="1793" width="1.44140625" style="3" customWidth="1"/>
    <col min="1794" max="1798" width="2.88671875" style="3" customWidth="1"/>
    <col min="1799" max="1799" width="2.77734375" style="3" customWidth="1"/>
    <col min="1800" max="1815" width="2.88671875" style="3" customWidth="1"/>
    <col min="1816" max="1816" width="3.109375" style="3" customWidth="1"/>
    <col min="1817" max="1835" width="2.88671875" style="3" customWidth="1"/>
    <col min="1836" max="1836" width="2.6640625" style="3" customWidth="1"/>
    <col min="1837" max="1840" width="2.88671875" style="3" customWidth="1"/>
    <col min="1841" max="1841" width="3" style="3" customWidth="1"/>
    <col min="1842" max="1847" width="2.88671875" style="3" customWidth="1"/>
    <col min="1848" max="1848" width="2.6640625" style="3" customWidth="1"/>
    <col min="1849" max="1852" width="2.88671875" style="3" customWidth="1"/>
    <col min="1853" max="2048" width="9" style="3"/>
    <col min="2049" max="2049" width="1.44140625" style="3" customWidth="1"/>
    <col min="2050" max="2054" width="2.88671875" style="3" customWidth="1"/>
    <col min="2055" max="2055" width="2.77734375" style="3" customWidth="1"/>
    <col min="2056" max="2071" width="2.88671875" style="3" customWidth="1"/>
    <col min="2072" max="2072" width="3.109375" style="3" customWidth="1"/>
    <col min="2073" max="2091" width="2.88671875" style="3" customWidth="1"/>
    <col min="2092" max="2092" width="2.6640625" style="3" customWidth="1"/>
    <col min="2093" max="2096" width="2.88671875" style="3" customWidth="1"/>
    <col min="2097" max="2097" width="3" style="3" customWidth="1"/>
    <col min="2098" max="2103" width="2.88671875" style="3" customWidth="1"/>
    <col min="2104" max="2104" width="2.6640625" style="3" customWidth="1"/>
    <col min="2105" max="2108" width="2.88671875" style="3" customWidth="1"/>
    <col min="2109" max="2304" width="9" style="3"/>
    <col min="2305" max="2305" width="1.44140625" style="3" customWidth="1"/>
    <col min="2306" max="2310" width="2.88671875" style="3" customWidth="1"/>
    <col min="2311" max="2311" width="2.77734375" style="3" customWidth="1"/>
    <col min="2312" max="2327" width="2.88671875" style="3" customWidth="1"/>
    <col min="2328" max="2328" width="3.109375" style="3" customWidth="1"/>
    <col min="2329" max="2347" width="2.88671875" style="3" customWidth="1"/>
    <col min="2348" max="2348" width="2.6640625" style="3" customWidth="1"/>
    <col min="2349" max="2352" width="2.88671875" style="3" customWidth="1"/>
    <col min="2353" max="2353" width="3" style="3" customWidth="1"/>
    <col min="2354" max="2359" width="2.88671875" style="3" customWidth="1"/>
    <col min="2360" max="2360" width="2.6640625" style="3" customWidth="1"/>
    <col min="2361" max="2364" width="2.88671875" style="3" customWidth="1"/>
    <col min="2365" max="2560" width="9" style="3"/>
    <col min="2561" max="2561" width="1.44140625" style="3" customWidth="1"/>
    <col min="2562" max="2566" width="2.88671875" style="3" customWidth="1"/>
    <col min="2567" max="2567" width="2.77734375" style="3" customWidth="1"/>
    <col min="2568" max="2583" width="2.88671875" style="3" customWidth="1"/>
    <col min="2584" max="2584" width="3.109375" style="3" customWidth="1"/>
    <col min="2585" max="2603" width="2.88671875" style="3" customWidth="1"/>
    <col min="2604" max="2604" width="2.6640625" style="3" customWidth="1"/>
    <col min="2605" max="2608" width="2.88671875" style="3" customWidth="1"/>
    <col min="2609" max="2609" width="3" style="3" customWidth="1"/>
    <col min="2610" max="2615" width="2.88671875" style="3" customWidth="1"/>
    <col min="2616" max="2616" width="2.6640625" style="3" customWidth="1"/>
    <col min="2617" max="2620" width="2.88671875" style="3" customWidth="1"/>
    <col min="2621" max="2816" width="9" style="3"/>
    <col min="2817" max="2817" width="1.44140625" style="3" customWidth="1"/>
    <col min="2818" max="2822" width="2.88671875" style="3" customWidth="1"/>
    <col min="2823" max="2823" width="2.77734375" style="3" customWidth="1"/>
    <col min="2824" max="2839" width="2.88671875" style="3" customWidth="1"/>
    <col min="2840" max="2840" width="3.109375" style="3" customWidth="1"/>
    <col min="2841" max="2859" width="2.88671875" style="3" customWidth="1"/>
    <col min="2860" max="2860" width="2.6640625" style="3" customWidth="1"/>
    <col min="2861" max="2864" width="2.88671875" style="3" customWidth="1"/>
    <col min="2865" max="2865" width="3" style="3" customWidth="1"/>
    <col min="2866" max="2871" width="2.88671875" style="3" customWidth="1"/>
    <col min="2872" max="2872" width="2.6640625" style="3" customWidth="1"/>
    <col min="2873" max="2876" width="2.88671875" style="3" customWidth="1"/>
    <col min="2877" max="3072" width="9" style="3"/>
    <col min="3073" max="3073" width="1.44140625" style="3" customWidth="1"/>
    <col min="3074" max="3078" width="2.88671875" style="3" customWidth="1"/>
    <col min="3079" max="3079" width="2.77734375" style="3" customWidth="1"/>
    <col min="3080" max="3095" width="2.88671875" style="3" customWidth="1"/>
    <col min="3096" max="3096" width="3.109375" style="3" customWidth="1"/>
    <col min="3097" max="3115" width="2.88671875" style="3" customWidth="1"/>
    <col min="3116" max="3116" width="2.6640625" style="3" customWidth="1"/>
    <col min="3117" max="3120" width="2.88671875" style="3" customWidth="1"/>
    <col min="3121" max="3121" width="3" style="3" customWidth="1"/>
    <col min="3122" max="3127" width="2.88671875" style="3" customWidth="1"/>
    <col min="3128" max="3128" width="2.6640625" style="3" customWidth="1"/>
    <col min="3129" max="3132" width="2.88671875" style="3" customWidth="1"/>
    <col min="3133" max="3328" width="9" style="3"/>
    <col min="3329" max="3329" width="1.44140625" style="3" customWidth="1"/>
    <col min="3330" max="3334" width="2.88671875" style="3" customWidth="1"/>
    <col min="3335" max="3335" width="2.77734375" style="3" customWidth="1"/>
    <col min="3336" max="3351" width="2.88671875" style="3" customWidth="1"/>
    <col min="3352" max="3352" width="3.109375" style="3" customWidth="1"/>
    <col min="3353" max="3371" width="2.88671875" style="3" customWidth="1"/>
    <col min="3372" max="3372" width="2.6640625" style="3" customWidth="1"/>
    <col min="3373" max="3376" width="2.88671875" style="3" customWidth="1"/>
    <col min="3377" max="3377" width="3" style="3" customWidth="1"/>
    <col min="3378" max="3383" width="2.88671875" style="3" customWidth="1"/>
    <col min="3384" max="3384" width="2.6640625" style="3" customWidth="1"/>
    <col min="3385" max="3388" width="2.88671875" style="3" customWidth="1"/>
    <col min="3389" max="3584" width="9" style="3"/>
    <col min="3585" max="3585" width="1.44140625" style="3" customWidth="1"/>
    <col min="3586" max="3590" width="2.88671875" style="3" customWidth="1"/>
    <col min="3591" max="3591" width="2.77734375" style="3" customWidth="1"/>
    <col min="3592" max="3607" width="2.88671875" style="3" customWidth="1"/>
    <col min="3608" max="3608" width="3.109375" style="3" customWidth="1"/>
    <col min="3609" max="3627" width="2.88671875" style="3" customWidth="1"/>
    <col min="3628" max="3628" width="2.6640625" style="3" customWidth="1"/>
    <col min="3629" max="3632" width="2.88671875" style="3" customWidth="1"/>
    <col min="3633" max="3633" width="3" style="3" customWidth="1"/>
    <col min="3634" max="3639" width="2.88671875" style="3" customWidth="1"/>
    <col min="3640" max="3640" width="2.6640625" style="3" customWidth="1"/>
    <col min="3641" max="3644" width="2.88671875" style="3" customWidth="1"/>
    <col min="3645" max="3840" width="9" style="3"/>
    <col min="3841" max="3841" width="1.44140625" style="3" customWidth="1"/>
    <col min="3842" max="3846" width="2.88671875" style="3" customWidth="1"/>
    <col min="3847" max="3847" width="2.77734375" style="3" customWidth="1"/>
    <col min="3848" max="3863" width="2.88671875" style="3" customWidth="1"/>
    <col min="3864" max="3864" width="3.109375" style="3" customWidth="1"/>
    <col min="3865" max="3883" width="2.88671875" style="3" customWidth="1"/>
    <col min="3884" max="3884" width="2.6640625" style="3" customWidth="1"/>
    <col min="3885" max="3888" width="2.88671875" style="3" customWidth="1"/>
    <col min="3889" max="3889" width="3" style="3" customWidth="1"/>
    <col min="3890" max="3895" width="2.88671875" style="3" customWidth="1"/>
    <col min="3896" max="3896" width="2.6640625" style="3" customWidth="1"/>
    <col min="3897" max="3900" width="2.88671875" style="3" customWidth="1"/>
    <col min="3901" max="4096" width="9" style="3"/>
    <col min="4097" max="4097" width="1.44140625" style="3" customWidth="1"/>
    <col min="4098" max="4102" width="2.88671875" style="3" customWidth="1"/>
    <col min="4103" max="4103" width="2.77734375" style="3" customWidth="1"/>
    <col min="4104" max="4119" width="2.88671875" style="3" customWidth="1"/>
    <col min="4120" max="4120" width="3.109375" style="3" customWidth="1"/>
    <col min="4121" max="4139" width="2.88671875" style="3" customWidth="1"/>
    <col min="4140" max="4140" width="2.6640625" style="3" customWidth="1"/>
    <col min="4141" max="4144" width="2.88671875" style="3" customWidth="1"/>
    <col min="4145" max="4145" width="3" style="3" customWidth="1"/>
    <col min="4146" max="4151" width="2.88671875" style="3" customWidth="1"/>
    <col min="4152" max="4152" width="2.6640625" style="3" customWidth="1"/>
    <col min="4153" max="4156" width="2.88671875" style="3" customWidth="1"/>
    <col min="4157" max="4352" width="9" style="3"/>
    <col min="4353" max="4353" width="1.44140625" style="3" customWidth="1"/>
    <col min="4354" max="4358" width="2.88671875" style="3" customWidth="1"/>
    <col min="4359" max="4359" width="2.77734375" style="3" customWidth="1"/>
    <col min="4360" max="4375" width="2.88671875" style="3" customWidth="1"/>
    <col min="4376" max="4376" width="3.109375" style="3" customWidth="1"/>
    <col min="4377" max="4395" width="2.88671875" style="3" customWidth="1"/>
    <col min="4396" max="4396" width="2.6640625" style="3" customWidth="1"/>
    <col min="4397" max="4400" width="2.88671875" style="3" customWidth="1"/>
    <col min="4401" max="4401" width="3" style="3" customWidth="1"/>
    <col min="4402" max="4407" width="2.88671875" style="3" customWidth="1"/>
    <col min="4408" max="4408" width="2.6640625" style="3" customWidth="1"/>
    <col min="4409" max="4412" width="2.88671875" style="3" customWidth="1"/>
    <col min="4413" max="4608" width="9" style="3"/>
    <col min="4609" max="4609" width="1.44140625" style="3" customWidth="1"/>
    <col min="4610" max="4614" width="2.88671875" style="3" customWidth="1"/>
    <col min="4615" max="4615" width="2.77734375" style="3" customWidth="1"/>
    <col min="4616" max="4631" width="2.88671875" style="3" customWidth="1"/>
    <col min="4632" max="4632" width="3.109375" style="3" customWidth="1"/>
    <col min="4633" max="4651" width="2.88671875" style="3" customWidth="1"/>
    <col min="4652" max="4652" width="2.6640625" style="3" customWidth="1"/>
    <col min="4653" max="4656" width="2.88671875" style="3" customWidth="1"/>
    <col min="4657" max="4657" width="3" style="3" customWidth="1"/>
    <col min="4658" max="4663" width="2.88671875" style="3" customWidth="1"/>
    <col min="4664" max="4664" width="2.6640625" style="3" customWidth="1"/>
    <col min="4665" max="4668" width="2.88671875" style="3" customWidth="1"/>
    <col min="4669" max="4864" width="9" style="3"/>
    <col min="4865" max="4865" width="1.44140625" style="3" customWidth="1"/>
    <col min="4866" max="4870" width="2.88671875" style="3" customWidth="1"/>
    <col min="4871" max="4871" width="2.77734375" style="3" customWidth="1"/>
    <col min="4872" max="4887" width="2.88671875" style="3" customWidth="1"/>
    <col min="4888" max="4888" width="3.109375" style="3" customWidth="1"/>
    <col min="4889" max="4907" width="2.88671875" style="3" customWidth="1"/>
    <col min="4908" max="4908" width="2.6640625" style="3" customWidth="1"/>
    <col min="4909" max="4912" width="2.88671875" style="3" customWidth="1"/>
    <col min="4913" max="4913" width="3" style="3" customWidth="1"/>
    <col min="4914" max="4919" width="2.88671875" style="3" customWidth="1"/>
    <col min="4920" max="4920" width="2.6640625" style="3" customWidth="1"/>
    <col min="4921" max="4924" width="2.88671875" style="3" customWidth="1"/>
    <col min="4925" max="5120" width="9" style="3"/>
    <col min="5121" max="5121" width="1.44140625" style="3" customWidth="1"/>
    <col min="5122" max="5126" width="2.88671875" style="3" customWidth="1"/>
    <col min="5127" max="5127" width="2.77734375" style="3" customWidth="1"/>
    <col min="5128" max="5143" width="2.88671875" style="3" customWidth="1"/>
    <col min="5144" max="5144" width="3.109375" style="3" customWidth="1"/>
    <col min="5145" max="5163" width="2.88671875" style="3" customWidth="1"/>
    <col min="5164" max="5164" width="2.6640625" style="3" customWidth="1"/>
    <col min="5165" max="5168" width="2.88671875" style="3" customWidth="1"/>
    <col min="5169" max="5169" width="3" style="3" customWidth="1"/>
    <col min="5170" max="5175" width="2.88671875" style="3" customWidth="1"/>
    <col min="5176" max="5176" width="2.6640625" style="3" customWidth="1"/>
    <col min="5177" max="5180" width="2.88671875" style="3" customWidth="1"/>
    <col min="5181" max="5376" width="9" style="3"/>
    <col min="5377" max="5377" width="1.44140625" style="3" customWidth="1"/>
    <col min="5378" max="5382" width="2.88671875" style="3" customWidth="1"/>
    <col min="5383" max="5383" width="2.77734375" style="3" customWidth="1"/>
    <col min="5384" max="5399" width="2.88671875" style="3" customWidth="1"/>
    <col min="5400" max="5400" width="3.109375" style="3" customWidth="1"/>
    <col min="5401" max="5419" width="2.88671875" style="3" customWidth="1"/>
    <col min="5420" max="5420" width="2.6640625" style="3" customWidth="1"/>
    <col min="5421" max="5424" width="2.88671875" style="3" customWidth="1"/>
    <col min="5425" max="5425" width="3" style="3" customWidth="1"/>
    <col min="5426" max="5431" width="2.88671875" style="3" customWidth="1"/>
    <col min="5432" max="5432" width="2.6640625" style="3" customWidth="1"/>
    <col min="5433" max="5436" width="2.88671875" style="3" customWidth="1"/>
    <col min="5437" max="5632" width="9" style="3"/>
    <col min="5633" max="5633" width="1.44140625" style="3" customWidth="1"/>
    <col min="5634" max="5638" width="2.88671875" style="3" customWidth="1"/>
    <col min="5639" max="5639" width="2.77734375" style="3" customWidth="1"/>
    <col min="5640" max="5655" width="2.88671875" style="3" customWidth="1"/>
    <col min="5656" max="5656" width="3.109375" style="3" customWidth="1"/>
    <col min="5657" max="5675" width="2.88671875" style="3" customWidth="1"/>
    <col min="5676" max="5676" width="2.6640625" style="3" customWidth="1"/>
    <col min="5677" max="5680" width="2.88671875" style="3" customWidth="1"/>
    <col min="5681" max="5681" width="3" style="3" customWidth="1"/>
    <col min="5682" max="5687" width="2.88671875" style="3" customWidth="1"/>
    <col min="5688" max="5688" width="2.6640625" style="3" customWidth="1"/>
    <col min="5689" max="5692" width="2.88671875" style="3" customWidth="1"/>
    <col min="5693" max="5888" width="9" style="3"/>
    <col min="5889" max="5889" width="1.44140625" style="3" customWidth="1"/>
    <col min="5890" max="5894" width="2.88671875" style="3" customWidth="1"/>
    <col min="5895" max="5895" width="2.77734375" style="3" customWidth="1"/>
    <col min="5896" max="5911" width="2.88671875" style="3" customWidth="1"/>
    <col min="5912" max="5912" width="3.109375" style="3" customWidth="1"/>
    <col min="5913" max="5931" width="2.88671875" style="3" customWidth="1"/>
    <col min="5932" max="5932" width="2.6640625" style="3" customWidth="1"/>
    <col min="5933" max="5936" width="2.88671875" style="3" customWidth="1"/>
    <col min="5937" max="5937" width="3" style="3" customWidth="1"/>
    <col min="5938" max="5943" width="2.88671875" style="3" customWidth="1"/>
    <col min="5944" max="5944" width="2.6640625" style="3" customWidth="1"/>
    <col min="5945" max="5948" width="2.88671875" style="3" customWidth="1"/>
    <col min="5949" max="6144" width="9" style="3"/>
    <col min="6145" max="6145" width="1.44140625" style="3" customWidth="1"/>
    <col min="6146" max="6150" width="2.88671875" style="3" customWidth="1"/>
    <col min="6151" max="6151" width="2.77734375" style="3" customWidth="1"/>
    <col min="6152" max="6167" width="2.88671875" style="3" customWidth="1"/>
    <col min="6168" max="6168" width="3.109375" style="3" customWidth="1"/>
    <col min="6169" max="6187" width="2.88671875" style="3" customWidth="1"/>
    <col min="6188" max="6188" width="2.6640625" style="3" customWidth="1"/>
    <col min="6189" max="6192" width="2.88671875" style="3" customWidth="1"/>
    <col min="6193" max="6193" width="3" style="3" customWidth="1"/>
    <col min="6194" max="6199" width="2.88671875" style="3" customWidth="1"/>
    <col min="6200" max="6200" width="2.6640625" style="3" customWidth="1"/>
    <col min="6201" max="6204" width="2.88671875" style="3" customWidth="1"/>
    <col min="6205" max="6400" width="9" style="3"/>
    <col min="6401" max="6401" width="1.44140625" style="3" customWidth="1"/>
    <col min="6402" max="6406" width="2.88671875" style="3" customWidth="1"/>
    <col min="6407" max="6407" width="2.77734375" style="3" customWidth="1"/>
    <col min="6408" max="6423" width="2.88671875" style="3" customWidth="1"/>
    <col min="6424" max="6424" width="3.109375" style="3" customWidth="1"/>
    <col min="6425" max="6443" width="2.88671875" style="3" customWidth="1"/>
    <col min="6444" max="6444" width="2.6640625" style="3" customWidth="1"/>
    <col min="6445" max="6448" width="2.88671875" style="3" customWidth="1"/>
    <col min="6449" max="6449" width="3" style="3" customWidth="1"/>
    <col min="6450" max="6455" width="2.88671875" style="3" customWidth="1"/>
    <col min="6456" max="6456" width="2.6640625" style="3" customWidth="1"/>
    <col min="6457" max="6460" width="2.88671875" style="3" customWidth="1"/>
    <col min="6461" max="6656" width="9" style="3"/>
    <col min="6657" max="6657" width="1.44140625" style="3" customWidth="1"/>
    <col min="6658" max="6662" width="2.88671875" style="3" customWidth="1"/>
    <col min="6663" max="6663" width="2.77734375" style="3" customWidth="1"/>
    <col min="6664" max="6679" width="2.88671875" style="3" customWidth="1"/>
    <col min="6680" max="6680" width="3.109375" style="3" customWidth="1"/>
    <col min="6681" max="6699" width="2.88671875" style="3" customWidth="1"/>
    <col min="6700" max="6700" width="2.6640625" style="3" customWidth="1"/>
    <col min="6701" max="6704" width="2.88671875" style="3" customWidth="1"/>
    <col min="6705" max="6705" width="3" style="3" customWidth="1"/>
    <col min="6706" max="6711" width="2.88671875" style="3" customWidth="1"/>
    <col min="6712" max="6712" width="2.6640625" style="3" customWidth="1"/>
    <col min="6713" max="6716" width="2.88671875" style="3" customWidth="1"/>
    <col min="6717" max="6912" width="9" style="3"/>
    <col min="6913" max="6913" width="1.44140625" style="3" customWidth="1"/>
    <col min="6914" max="6918" width="2.88671875" style="3" customWidth="1"/>
    <col min="6919" max="6919" width="2.77734375" style="3" customWidth="1"/>
    <col min="6920" max="6935" width="2.88671875" style="3" customWidth="1"/>
    <col min="6936" max="6936" width="3.109375" style="3" customWidth="1"/>
    <col min="6937" max="6955" width="2.88671875" style="3" customWidth="1"/>
    <col min="6956" max="6956" width="2.6640625" style="3" customWidth="1"/>
    <col min="6957" max="6960" width="2.88671875" style="3" customWidth="1"/>
    <col min="6961" max="6961" width="3" style="3" customWidth="1"/>
    <col min="6962" max="6967" width="2.88671875" style="3" customWidth="1"/>
    <col min="6968" max="6968" width="2.6640625" style="3" customWidth="1"/>
    <col min="6969" max="6972" width="2.88671875" style="3" customWidth="1"/>
    <col min="6973" max="7168" width="9" style="3"/>
    <col min="7169" max="7169" width="1.44140625" style="3" customWidth="1"/>
    <col min="7170" max="7174" width="2.88671875" style="3" customWidth="1"/>
    <col min="7175" max="7175" width="2.77734375" style="3" customWidth="1"/>
    <col min="7176" max="7191" width="2.88671875" style="3" customWidth="1"/>
    <col min="7192" max="7192" width="3.109375" style="3" customWidth="1"/>
    <col min="7193" max="7211" width="2.88671875" style="3" customWidth="1"/>
    <col min="7212" max="7212" width="2.6640625" style="3" customWidth="1"/>
    <col min="7213" max="7216" width="2.88671875" style="3" customWidth="1"/>
    <col min="7217" max="7217" width="3" style="3" customWidth="1"/>
    <col min="7218" max="7223" width="2.88671875" style="3" customWidth="1"/>
    <col min="7224" max="7224" width="2.6640625" style="3" customWidth="1"/>
    <col min="7225" max="7228" width="2.88671875" style="3" customWidth="1"/>
    <col min="7229" max="7424" width="9" style="3"/>
    <col min="7425" max="7425" width="1.44140625" style="3" customWidth="1"/>
    <col min="7426" max="7430" width="2.88671875" style="3" customWidth="1"/>
    <col min="7431" max="7431" width="2.77734375" style="3" customWidth="1"/>
    <col min="7432" max="7447" width="2.88671875" style="3" customWidth="1"/>
    <col min="7448" max="7448" width="3.109375" style="3" customWidth="1"/>
    <col min="7449" max="7467" width="2.88671875" style="3" customWidth="1"/>
    <col min="7468" max="7468" width="2.6640625" style="3" customWidth="1"/>
    <col min="7469" max="7472" width="2.88671875" style="3" customWidth="1"/>
    <col min="7473" max="7473" width="3" style="3" customWidth="1"/>
    <col min="7474" max="7479" width="2.88671875" style="3" customWidth="1"/>
    <col min="7480" max="7480" width="2.6640625" style="3" customWidth="1"/>
    <col min="7481" max="7484" width="2.88671875" style="3" customWidth="1"/>
    <col min="7485" max="7680" width="9" style="3"/>
    <col min="7681" max="7681" width="1.44140625" style="3" customWidth="1"/>
    <col min="7682" max="7686" width="2.88671875" style="3" customWidth="1"/>
    <col min="7687" max="7687" width="2.77734375" style="3" customWidth="1"/>
    <col min="7688" max="7703" width="2.88671875" style="3" customWidth="1"/>
    <col min="7704" max="7704" width="3.109375" style="3" customWidth="1"/>
    <col min="7705" max="7723" width="2.88671875" style="3" customWidth="1"/>
    <col min="7724" max="7724" width="2.6640625" style="3" customWidth="1"/>
    <col min="7725" max="7728" width="2.88671875" style="3" customWidth="1"/>
    <col min="7729" max="7729" width="3" style="3" customWidth="1"/>
    <col min="7730" max="7735" width="2.88671875" style="3" customWidth="1"/>
    <col min="7736" max="7736" width="2.6640625" style="3" customWidth="1"/>
    <col min="7737" max="7740" width="2.88671875" style="3" customWidth="1"/>
    <col min="7741" max="7936" width="9" style="3"/>
    <col min="7937" max="7937" width="1.44140625" style="3" customWidth="1"/>
    <col min="7938" max="7942" width="2.88671875" style="3" customWidth="1"/>
    <col min="7943" max="7943" width="2.77734375" style="3" customWidth="1"/>
    <col min="7944" max="7959" width="2.88671875" style="3" customWidth="1"/>
    <col min="7960" max="7960" width="3.109375" style="3" customWidth="1"/>
    <col min="7961" max="7979" width="2.88671875" style="3" customWidth="1"/>
    <col min="7980" max="7980" width="2.6640625" style="3" customWidth="1"/>
    <col min="7981" max="7984" width="2.88671875" style="3" customWidth="1"/>
    <col min="7985" max="7985" width="3" style="3" customWidth="1"/>
    <col min="7986" max="7991" width="2.88671875" style="3" customWidth="1"/>
    <col min="7992" max="7992" width="2.6640625" style="3" customWidth="1"/>
    <col min="7993" max="7996" width="2.88671875" style="3" customWidth="1"/>
    <col min="7997" max="8192" width="9" style="3"/>
    <col min="8193" max="8193" width="1.44140625" style="3" customWidth="1"/>
    <col min="8194" max="8198" width="2.88671875" style="3" customWidth="1"/>
    <col min="8199" max="8199" width="2.77734375" style="3" customWidth="1"/>
    <col min="8200" max="8215" width="2.88671875" style="3" customWidth="1"/>
    <col min="8216" max="8216" width="3.109375" style="3" customWidth="1"/>
    <col min="8217" max="8235" width="2.88671875" style="3" customWidth="1"/>
    <col min="8236" max="8236" width="2.6640625" style="3" customWidth="1"/>
    <col min="8237" max="8240" width="2.88671875" style="3" customWidth="1"/>
    <col min="8241" max="8241" width="3" style="3" customWidth="1"/>
    <col min="8242" max="8247" width="2.88671875" style="3" customWidth="1"/>
    <col min="8248" max="8248" width="2.6640625" style="3" customWidth="1"/>
    <col min="8249" max="8252" width="2.88671875" style="3" customWidth="1"/>
    <col min="8253" max="8448" width="9" style="3"/>
    <col min="8449" max="8449" width="1.44140625" style="3" customWidth="1"/>
    <col min="8450" max="8454" width="2.88671875" style="3" customWidth="1"/>
    <col min="8455" max="8455" width="2.77734375" style="3" customWidth="1"/>
    <col min="8456" max="8471" width="2.88671875" style="3" customWidth="1"/>
    <col min="8472" max="8472" width="3.109375" style="3" customWidth="1"/>
    <col min="8473" max="8491" width="2.88671875" style="3" customWidth="1"/>
    <col min="8492" max="8492" width="2.6640625" style="3" customWidth="1"/>
    <col min="8493" max="8496" width="2.88671875" style="3" customWidth="1"/>
    <col min="8497" max="8497" width="3" style="3" customWidth="1"/>
    <col min="8498" max="8503" width="2.88671875" style="3" customWidth="1"/>
    <col min="8504" max="8504" width="2.6640625" style="3" customWidth="1"/>
    <col min="8505" max="8508" width="2.88671875" style="3" customWidth="1"/>
    <col min="8509" max="8704" width="9" style="3"/>
    <col min="8705" max="8705" width="1.44140625" style="3" customWidth="1"/>
    <col min="8706" max="8710" width="2.88671875" style="3" customWidth="1"/>
    <col min="8711" max="8711" width="2.77734375" style="3" customWidth="1"/>
    <col min="8712" max="8727" width="2.88671875" style="3" customWidth="1"/>
    <col min="8728" max="8728" width="3.109375" style="3" customWidth="1"/>
    <col min="8729" max="8747" width="2.88671875" style="3" customWidth="1"/>
    <col min="8748" max="8748" width="2.6640625" style="3" customWidth="1"/>
    <col min="8749" max="8752" width="2.88671875" style="3" customWidth="1"/>
    <col min="8753" max="8753" width="3" style="3" customWidth="1"/>
    <col min="8754" max="8759" width="2.88671875" style="3" customWidth="1"/>
    <col min="8760" max="8760" width="2.6640625" style="3" customWidth="1"/>
    <col min="8761" max="8764" width="2.88671875" style="3" customWidth="1"/>
    <col min="8765" max="8960" width="9" style="3"/>
    <col min="8961" max="8961" width="1.44140625" style="3" customWidth="1"/>
    <col min="8962" max="8966" width="2.88671875" style="3" customWidth="1"/>
    <col min="8967" max="8967" width="2.77734375" style="3" customWidth="1"/>
    <col min="8968" max="8983" width="2.88671875" style="3" customWidth="1"/>
    <col min="8984" max="8984" width="3.109375" style="3" customWidth="1"/>
    <col min="8985" max="9003" width="2.88671875" style="3" customWidth="1"/>
    <col min="9004" max="9004" width="2.6640625" style="3" customWidth="1"/>
    <col min="9005" max="9008" width="2.88671875" style="3" customWidth="1"/>
    <col min="9009" max="9009" width="3" style="3" customWidth="1"/>
    <col min="9010" max="9015" width="2.88671875" style="3" customWidth="1"/>
    <col min="9016" max="9016" width="2.6640625" style="3" customWidth="1"/>
    <col min="9017" max="9020" width="2.88671875" style="3" customWidth="1"/>
    <col min="9021" max="9216" width="9" style="3"/>
    <col min="9217" max="9217" width="1.44140625" style="3" customWidth="1"/>
    <col min="9218" max="9222" width="2.88671875" style="3" customWidth="1"/>
    <col min="9223" max="9223" width="2.77734375" style="3" customWidth="1"/>
    <col min="9224" max="9239" width="2.88671875" style="3" customWidth="1"/>
    <col min="9240" max="9240" width="3.109375" style="3" customWidth="1"/>
    <col min="9241" max="9259" width="2.88671875" style="3" customWidth="1"/>
    <col min="9260" max="9260" width="2.6640625" style="3" customWidth="1"/>
    <col min="9261" max="9264" width="2.88671875" style="3" customWidth="1"/>
    <col min="9265" max="9265" width="3" style="3" customWidth="1"/>
    <col min="9266" max="9271" width="2.88671875" style="3" customWidth="1"/>
    <col min="9272" max="9272" width="2.6640625" style="3" customWidth="1"/>
    <col min="9273" max="9276" width="2.88671875" style="3" customWidth="1"/>
    <col min="9277" max="9472" width="9" style="3"/>
    <col min="9473" max="9473" width="1.44140625" style="3" customWidth="1"/>
    <col min="9474" max="9478" width="2.88671875" style="3" customWidth="1"/>
    <col min="9479" max="9479" width="2.77734375" style="3" customWidth="1"/>
    <col min="9480" max="9495" width="2.88671875" style="3" customWidth="1"/>
    <col min="9496" max="9496" width="3.109375" style="3" customWidth="1"/>
    <col min="9497" max="9515" width="2.88671875" style="3" customWidth="1"/>
    <col min="9516" max="9516" width="2.6640625" style="3" customWidth="1"/>
    <col min="9517" max="9520" width="2.88671875" style="3" customWidth="1"/>
    <col min="9521" max="9521" width="3" style="3" customWidth="1"/>
    <col min="9522" max="9527" width="2.88671875" style="3" customWidth="1"/>
    <col min="9528" max="9528" width="2.6640625" style="3" customWidth="1"/>
    <col min="9529" max="9532" width="2.88671875" style="3" customWidth="1"/>
    <col min="9533" max="9728" width="9" style="3"/>
    <col min="9729" max="9729" width="1.44140625" style="3" customWidth="1"/>
    <col min="9730" max="9734" width="2.88671875" style="3" customWidth="1"/>
    <col min="9735" max="9735" width="2.77734375" style="3" customWidth="1"/>
    <col min="9736" max="9751" width="2.88671875" style="3" customWidth="1"/>
    <col min="9752" max="9752" width="3.109375" style="3" customWidth="1"/>
    <col min="9753" max="9771" width="2.88671875" style="3" customWidth="1"/>
    <col min="9772" max="9772" width="2.6640625" style="3" customWidth="1"/>
    <col min="9773" max="9776" width="2.88671875" style="3" customWidth="1"/>
    <col min="9777" max="9777" width="3" style="3" customWidth="1"/>
    <col min="9778" max="9783" width="2.88671875" style="3" customWidth="1"/>
    <col min="9784" max="9784" width="2.6640625" style="3" customWidth="1"/>
    <col min="9785" max="9788" width="2.88671875" style="3" customWidth="1"/>
    <col min="9789" max="9984" width="9" style="3"/>
    <col min="9985" max="9985" width="1.44140625" style="3" customWidth="1"/>
    <col min="9986" max="9990" width="2.88671875" style="3" customWidth="1"/>
    <col min="9991" max="9991" width="2.77734375" style="3" customWidth="1"/>
    <col min="9992" max="10007" width="2.88671875" style="3" customWidth="1"/>
    <col min="10008" max="10008" width="3.109375" style="3" customWidth="1"/>
    <col min="10009" max="10027" width="2.88671875" style="3" customWidth="1"/>
    <col min="10028" max="10028" width="2.6640625" style="3" customWidth="1"/>
    <col min="10029" max="10032" width="2.88671875" style="3" customWidth="1"/>
    <col min="10033" max="10033" width="3" style="3" customWidth="1"/>
    <col min="10034" max="10039" width="2.88671875" style="3" customWidth="1"/>
    <col min="10040" max="10040" width="2.6640625" style="3" customWidth="1"/>
    <col min="10041" max="10044" width="2.88671875" style="3" customWidth="1"/>
    <col min="10045" max="10240" width="9" style="3"/>
    <col min="10241" max="10241" width="1.44140625" style="3" customWidth="1"/>
    <col min="10242" max="10246" width="2.88671875" style="3" customWidth="1"/>
    <col min="10247" max="10247" width="2.77734375" style="3" customWidth="1"/>
    <col min="10248" max="10263" width="2.88671875" style="3" customWidth="1"/>
    <col min="10264" max="10264" width="3.109375" style="3" customWidth="1"/>
    <col min="10265" max="10283" width="2.88671875" style="3" customWidth="1"/>
    <col min="10284" max="10284" width="2.6640625" style="3" customWidth="1"/>
    <col min="10285" max="10288" width="2.88671875" style="3" customWidth="1"/>
    <col min="10289" max="10289" width="3" style="3" customWidth="1"/>
    <col min="10290" max="10295" width="2.88671875" style="3" customWidth="1"/>
    <col min="10296" max="10296" width="2.6640625" style="3" customWidth="1"/>
    <col min="10297" max="10300" width="2.88671875" style="3" customWidth="1"/>
    <col min="10301" max="10496" width="9" style="3"/>
    <col min="10497" max="10497" width="1.44140625" style="3" customWidth="1"/>
    <col min="10498" max="10502" width="2.88671875" style="3" customWidth="1"/>
    <col min="10503" max="10503" width="2.77734375" style="3" customWidth="1"/>
    <col min="10504" max="10519" width="2.88671875" style="3" customWidth="1"/>
    <col min="10520" max="10520" width="3.109375" style="3" customWidth="1"/>
    <col min="10521" max="10539" width="2.88671875" style="3" customWidth="1"/>
    <col min="10540" max="10540" width="2.6640625" style="3" customWidth="1"/>
    <col min="10541" max="10544" width="2.88671875" style="3" customWidth="1"/>
    <col min="10545" max="10545" width="3" style="3" customWidth="1"/>
    <col min="10546" max="10551" width="2.88671875" style="3" customWidth="1"/>
    <col min="10552" max="10552" width="2.6640625" style="3" customWidth="1"/>
    <col min="10553" max="10556" width="2.88671875" style="3" customWidth="1"/>
    <col min="10557" max="10752" width="9" style="3"/>
    <col min="10753" max="10753" width="1.44140625" style="3" customWidth="1"/>
    <col min="10754" max="10758" width="2.88671875" style="3" customWidth="1"/>
    <col min="10759" max="10759" width="2.77734375" style="3" customWidth="1"/>
    <col min="10760" max="10775" width="2.88671875" style="3" customWidth="1"/>
    <col min="10776" max="10776" width="3.109375" style="3" customWidth="1"/>
    <col min="10777" max="10795" width="2.88671875" style="3" customWidth="1"/>
    <col min="10796" max="10796" width="2.6640625" style="3" customWidth="1"/>
    <col min="10797" max="10800" width="2.88671875" style="3" customWidth="1"/>
    <col min="10801" max="10801" width="3" style="3" customWidth="1"/>
    <col min="10802" max="10807" width="2.88671875" style="3" customWidth="1"/>
    <col min="10808" max="10808" width="2.6640625" style="3" customWidth="1"/>
    <col min="10809" max="10812" width="2.88671875" style="3" customWidth="1"/>
    <col min="10813" max="11008" width="9" style="3"/>
    <col min="11009" max="11009" width="1.44140625" style="3" customWidth="1"/>
    <col min="11010" max="11014" width="2.88671875" style="3" customWidth="1"/>
    <col min="11015" max="11015" width="2.77734375" style="3" customWidth="1"/>
    <col min="11016" max="11031" width="2.88671875" style="3" customWidth="1"/>
    <col min="11032" max="11032" width="3.109375" style="3" customWidth="1"/>
    <col min="11033" max="11051" width="2.88671875" style="3" customWidth="1"/>
    <col min="11052" max="11052" width="2.6640625" style="3" customWidth="1"/>
    <col min="11053" max="11056" width="2.88671875" style="3" customWidth="1"/>
    <col min="11057" max="11057" width="3" style="3" customWidth="1"/>
    <col min="11058" max="11063" width="2.88671875" style="3" customWidth="1"/>
    <col min="11064" max="11064" width="2.6640625" style="3" customWidth="1"/>
    <col min="11065" max="11068" width="2.88671875" style="3" customWidth="1"/>
    <col min="11069" max="11264" width="9" style="3"/>
    <col min="11265" max="11265" width="1.44140625" style="3" customWidth="1"/>
    <col min="11266" max="11270" width="2.88671875" style="3" customWidth="1"/>
    <col min="11271" max="11271" width="2.77734375" style="3" customWidth="1"/>
    <col min="11272" max="11287" width="2.88671875" style="3" customWidth="1"/>
    <col min="11288" max="11288" width="3.109375" style="3" customWidth="1"/>
    <col min="11289" max="11307" width="2.88671875" style="3" customWidth="1"/>
    <col min="11308" max="11308" width="2.6640625" style="3" customWidth="1"/>
    <col min="11309" max="11312" width="2.88671875" style="3" customWidth="1"/>
    <col min="11313" max="11313" width="3" style="3" customWidth="1"/>
    <col min="11314" max="11319" width="2.88671875" style="3" customWidth="1"/>
    <col min="11320" max="11320" width="2.6640625" style="3" customWidth="1"/>
    <col min="11321" max="11324" width="2.88671875" style="3" customWidth="1"/>
    <col min="11325" max="11520" width="9" style="3"/>
    <col min="11521" max="11521" width="1.44140625" style="3" customWidth="1"/>
    <col min="11522" max="11526" width="2.88671875" style="3" customWidth="1"/>
    <col min="11527" max="11527" width="2.77734375" style="3" customWidth="1"/>
    <col min="11528" max="11543" width="2.88671875" style="3" customWidth="1"/>
    <col min="11544" max="11544" width="3.109375" style="3" customWidth="1"/>
    <col min="11545" max="11563" width="2.88671875" style="3" customWidth="1"/>
    <col min="11564" max="11564" width="2.6640625" style="3" customWidth="1"/>
    <col min="11565" max="11568" width="2.88671875" style="3" customWidth="1"/>
    <col min="11569" max="11569" width="3" style="3" customWidth="1"/>
    <col min="11570" max="11575" width="2.88671875" style="3" customWidth="1"/>
    <col min="11576" max="11576" width="2.6640625" style="3" customWidth="1"/>
    <col min="11577" max="11580" width="2.88671875" style="3" customWidth="1"/>
    <col min="11581" max="11776" width="9" style="3"/>
    <col min="11777" max="11777" width="1.44140625" style="3" customWidth="1"/>
    <col min="11778" max="11782" width="2.88671875" style="3" customWidth="1"/>
    <col min="11783" max="11783" width="2.77734375" style="3" customWidth="1"/>
    <col min="11784" max="11799" width="2.88671875" style="3" customWidth="1"/>
    <col min="11800" max="11800" width="3.109375" style="3" customWidth="1"/>
    <col min="11801" max="11819" width="2.88671875" style="3" customWidth="1"/>
    <col min="11820" max="11820" width="2.6640625" style="3" customWidth="1"/>
    <col min="11821" max="11824" width="2.88671875" style="3" customWidth="1"/>
    <col min="11825" max="11825" width="3" style="3" customWidth="1"/>
    <col min="11826" max="11831" width="2.88671875" style="3" customWidth="1"/>
    <col min="11832" max="11832" width="2.6640625" style="3" customWidth="1"/>
    <col min="11833" max="11836" width="2.88671875" style="3" customWidth="1"/>
    <col min="11837" max="12032" width="9" style="3"/>
    <col min="12033" max="12033" width="1.44140625" style="3" customWidth="1"/>
    <col min="12034" max="12038" width="2.88671875" style="3" customWidth="1"/>
    <col min="12039" max="12039" width="2.77734375" style="3" customWidth="1"/>
    <col min="12040" max="12055" width="2.88671875" style="3" customWidth="1"/>
    <col min="12056" max="12056" width="3.109375" style="3" customWidth="1"/>
    <col min="12057" max="12075" width="2.88671875" style="3" customWidth="1"/>
    <col min="12076" max="12076" width="2.6640625" style="3" customWidth="1"/>
    <col min="12077" max="12080" width="2.88671875" style="3" customWidth="1"/>
    <col min="12081" max="12081" width="3" style="3" customWidth="1"/>
    <col min="12082" max="12087" width="2.88671875" style="3" customWidth="1"/>
    <col min="12088" max="12088" width="2.6640625" style="3" customWidth="1"/>
    <col min="12089" max="12092" width="2.88671875" style="3" customWidth="1"/>
    <col min="12093" max="12288" width="9" style="3"/>
    <col min="12289" max="12289" width="1.44140625" style="3" customWidth="1"/>
    <col min="12290" max="12294" width="2.88671875" style="3" customWidth="1"/>
    <col min="12295" max="12295" width="2.77734375" style="3" customWidth="1"/>
    <col min="12296" max="12311" width="2.88671875" style="3" customWidth="1"/>
    <col min="12312" max="12312" width="3.109375" style="3" customWidth="1"/>
    <col min="12313" max="12331" width="2.88671875" style="3" customWidth="1"/>
    <col min="12332" max="12332" width="2.6640625" style="3" customWidth="1"/>
    <col min="12333" max="12336" width="2.88671875" style="3" customWidth="1"/>
    <col min="12337" max="12337" width="3" style="3" customWidth="1"/>
    <col min="12338" max="12343" width="2.88671875" style="3" customWidth="1"/>
    <col min="12344" max="12344" width="2.6640625" style="3" customWidth="1"/>
    <col min="12345" max="12348" width="2.88671875" style="3" customWidth="1"/>
    <col min="12349" max="12544" width="9" style="3"/>
    <col min="12545" max="12545" width="1.44140625" style="3" customWidth="1"/>
    <col min="12546" max="12550" width="2.88671875" style="3" customWidth="1"/>
    <col min="12551" max="12551" width="2.77734375" style="3" customWidth="1"/>
    <col min="12552" max="12567" width="2.88671875" style="3" customWidth="1"/>
    <col min="12568" max="12568" width="3.109375" style="3" customWidth="1"/>
    <col min="12569" max="12587" width="2.88671875" style="3" customWidth="1"/>
    <col min="12588" max="12588" width="2.6640625" style="3" customWidth="1"/>
    <col min="12589" max="12592" width="2.88671875" style="3" customWidth="1"/>
    <col min="12593" max="12593" width="3" style="3" customWidth="1"/>
    <col min="12594" max="12599" width="2.88671875" style="3" customWidth="1"/>
    <col min="12600" max="12600" width="2.6640625" style="3" customWidth="1"/>
    <col min="12601" max="12604" width="2.88671875" style="3" customWidth="1"/>
    <col min="12605" max="12800" width="9" style="3"/>
    <col min="12801" max="12801" width="1.44140625" style="3" customWidth="1"/>
    <col min="12802" max="12806" width="2.88671875" style="3" customWidth="1"/>
    <col min="12807" max="12807" width="2.77734375" style="3" customWidth="1"/>
    <col min="12808" max="12823" width="2.88671875" style="3" customWidth="1"/>
    <col min="12824" max="12824" width="3.109375" style="3" customWidth="1"/>
    <col min="12825" max="12843" width="2.88671875" style="3" customWidth="1"/>
    <col min="12844" max="12844" width="2.6640625" style="3" customWidth="1"/>
    <col min="12845" max="12848" width="2.88671875" style="3" customWidth="1"/>
    <col min="12849" max="12849" width="3" style="3" customWidth="1"/>
    <col min="12850" max="12855" width="2.88671875" style="3" customWidth="1"/>
    <col min="12856" max="12856" width="2.6640625" style="3" customWidth="1"/>
    <col min="12857" max="12860" width="2.88671875" style="3" customWidth="1"/>
    <col min="12861" max="13056" width="9" style="3"/>
    <col min="13057" max="13057" width="1.44140625" style="3" customWidth="1"/>
    <col min="13058" max="13062" width="2.88671875" style="3" customWidth="1"/>
    <col min="13063" max="13063" width="2.77734375" style="3" customWidth="1"/>
    <col min="13064" max="13079" width="2.88671875" style="3" customWidth="1"/>
    <col min="13080" max="13080" width="3.109375" style="3" customWidth="1"/>
    <col min="13081" max="13099" width="2.88671875" style="3" customWidth="1"/>
    <col min="13100" max="13100" width="2.6640625" style="3" customWidth="1"/>
    <col min="13101" max="13104" width="2.88671875" style="3" customWidth="1"/>
    <col min="13105" max="13105" width="3" style="3" customWidth="1"/>
    <col min="13106" max="13111" width="2.88671875" style="3" customWidth="1"/>
    <col min="13112" max="13112" width="2.6640625" style="3" customWidth="1"/>
    <col min="13113" max="13116" width="2.88671875" style="3" customWidth="1"/>
    <col min="13117" max="13312" width="9" style="3"/>
    <col min="13313" max="13313" width="1.44140625" style="3" customWidth="1"/>
    <col min="13314" max="13318" width="2.88671875" style="3" customWidth="1"/>
    <col min="13319" max="13319" width="2.77734375" style="3" customWidth="1"/>
    <col min="13320" max="13335" width="2.88671875" style="3" customWidth="1"/>
    <col min="13336" max="13336" width="3.109375" style="3" customWidth="1"/>
    <col min="13337" max="13355" width="2.88671875" style="3" customWidth="1"/>
    <col min="13356" max="13356" width="2.6640625" style="3" customWidth="1"/>
    <col min="13357" max="13360" width="2.88671875" style="3" customWidth="1"/>
    <col min="13361" max="13361" width="3" style="3" customWidth="1"/>
    <col min="13362" max="13367" width="2.88671875" style="3" customWidth="1"/>
    <col min="13368" max="13368" width="2.6640625" style="3" customWidth="1"/>
    <col min="13369" max="13372" width="2.88671875" style="3" customWidth="1"/>
    <col min="13373" max="13568" width="9" style="3"/>
    <col min="13569" max="13569" width="1.44140625" style="3" customWidth="1"/>
    <col min="13570" max="13574" width="2.88671875" style="3" customWidth="1"/>
    <col min="13575" max="13575" width="2.77734375" style="3" customWidth="1"/>
    <col min="13576" max="13591" width="2.88671875" style="3" customWidth="1"/>
    <col min="13592" max="13592" width="3.109375" style="3" customWidth="1"/>
    <col min="13593" max="13611" width="2.88671875" style="3" customWidth="1"/>
    <col min="13612" max="13612" width="2.6640625" style="3" customWidth="1"/>
    <col min="13613" max="13616" width="2.88671875" style="3" customWidth="1"/>
    <col min="13617" max="13617" width="3" style="3" customWidth="1"/>
    <col min="13618" max="13623" width="2.88671875" style="3" customWidth="1"/>
    <col min="13624" max="13624" width="2.6640625" style="3" customWidth="1"/>
    <col min="13625" max="13628" width="2.88671875" style="3" customWidth="1"/>
    <col min="13629" max="13824" width="9" style="3"/>
    <col min="13825" max="13825" width="1.44140625" style="3" customWidth="1"/>
    <col min="13826" max="13830" width="2.88671875" style="3" customWidth="1"/>
    <col min="13831" max="13831" width="2.77734375" style="3" customWidth="1"/>
    <col min="13832" max="13847" width="2.88671875" style="3" customWidth="1"/>
    <col min="13848" max="13848" width="3.109375" style="3" customWidth="1"/>
    <col min="13849" max="13867" width="2.88671875" style="3" customWidth="1"/>
    <col min="13868" max="13868" width="2.6640625" style="3" customWidth="1"/>
    <col min="13869" max="13872" width="2.88671875" style="3" customWidth="1"/>
    <col min="13873" max="13873" width="3" style="3" customWidth="1"/>
    <col min="13874" max="13879" width="2.88671875" style="3" customWidth="1"/>
    <col min="13880" max="13880" width="2.6640625" style="3" customWidth="1"/>
    <col min="13881" max="13884" width="2.88671875" style="3" customWidth="1"/>
    <col min="13885" max="14080" width="9" style="3"/>
    <col min="14081" max="14081" width="1.44140625" style="3" customWidth="1"/>
    <col min="14082" max="14086" width="2.88671875" style="3" customWidth="1"/>
    <col min="14087" max="14087" width="2.77734375" style="3" customWidth="1"/>
    <col min="14088" max="14103" width="2.88671875" style="3" customWidth="1"/>
    <col min="14104" max="14104" width="3.109375" style="3" customWidth="1"/>
    <col min="14105" max="14123" width="2.88671875" style="3" customWidth="1"/>
    <col min="14124" max="14124" width="2.6640625" style="3" customWidth="1"/>
    <col min="14125" max="14128" width="2.88671875" style="3" customWidth="1"/>
    <col min="14129" max="14129" width="3" style="3" customWidth="1"/>
    <col min="14130" max="14135" width="2.88671875" style="3" customWidth="1"/>
    <col min="14136" max="14136" width="2.6640625" style="3" customWidth="1"/>
    <col min="14137" max="14140" width="2.88671875" style="3" customWidth="1"/>
    <col min="14141" max="14336" width="9" style="3"/>
    <col min="14337" max="14337" width="1.44140625" style="3" customWidth="1"/>
    <col min="14338" max="14342" width="2.88671875" style="3" customWidth="1"/>
    <col min="14343" max="14343" width="2.77734375" style="3" customWidth="1"/>
    <col min="14344" max="14359" width="2.88671875" style="3" customWidth="1"/>
    <col min="14360" max="14360" width="3.109375" style="3" customWidth="1"/>
    <col min="14361" max="14379" width="2.88671875" style="3" customWidth="1"/>
    <col min="14380" max="14380" width="2.6640625" style="3" customWidth="1"/>
    <col min="14381" max="14384" width="2.88671875" style="3" customWidth="1"/>
    <col min="14385" max="14385" width="3" style="3" customWidth="1"/>
    <col min="14386" max="14391" width="2.88671875" style="3" customWidth="1"/>
    <col min="14392" max="14392" width="2.6640625" style="3" customWidth="1"/>
    <col min="14393" max="14396" width="2.88671875" style="3" customWidth="1"/>
    <col min="14397" max="14592" width="9" style="3"/>
    <col min="14593" max="14593" width="1.44140625" style="3" customWidth="1"/>
    <col min="14594" max="14598" width="2.88671875" style="3" customWidth="1"/>
    <col min="14599" max="14599" width="2.77734375" style="3" customWidth="1"/>
    <col min="14600" max="14615" width="2.88671875" style="3" customWidth="1"/>
    <col min="14616" max="14616" width="3.109375" style="3" customWidth="1"/>
    <col min="14617" max="14635" width="2.88671875" style="3" customWidth="1"/>
    <col min="14636" max="14636" width="2.6640625" style="3" customWidth="1"/>
    <col min="14637" max="14640" width="2.88671875" style="3" customWidth="1"/>
    <col min="14641" max="14641" width="3" style="3" customWidth="1"/>
    <col min="14642" max="14647" width="2.88671875" style="3" customWidth="1"/>
    <col min="14648" max="14648" width="2.6640625" style="3" customWidth="1"/>
    <col min="14649" max="14652" width="2.88671875" style="3" customWidth="1"/>
    <col min="14653" max="14848" width="9" style="3"/>
    <col min="14849" max="14849" width="1.44140625" style="3" customWidth="1"/>
    <col min="14850" max="14854" width="2.88671875" style="3" customWidth="1"/>
    <col min="14855" max="14855" width="2.77734375" style="3" customWidth="1"/>
    <col min="14856" max="14871" width="2.88671875" style="3" customWidth="1"/>
    <col min="14872" max="14872" width="3.109375" style="3" customWidth="1"/>
    <col min="14873" max="14891" width="2.88671875" style="3" customWidth="1"/>
    <col min="14892" max="14892" width="2.6640625" style="3" customWidth="1"/>
    <col min="14893" max="14896" width="2.88671875" style="3" customWidth="1"/>
    <col min="14897" max="14897" width="3" style="3" customWidth="1"/>
    <col min="14898" max="14903" width="2.88671875" style="3" customWidth="1"/>
    <col min="14904" max="14904" width="2.6640625" style="3" customWidth="1"/>
    <col min="14905" max="14908" width="2.88671875" style="3" customWidth="1"/>
    <col min="14909" max="15104" width="9" style="3"/>
    <col min="15105" max="15105" width="1.44140625" style="3" customWidth="1"/>
    <col min="15106" max="15110" width="2.88671875" style="3" customWidth="1"/>
    <col min="15111" max="15111" width="2.77734375" style="3" customWidth="1"/>
    <col min="15112" max="15127" width="2.88671875" style="3" customWidth="1"/>
    <col min="15128" max="15128" width="3.109375" style="3" customWidth="1"/>
    <col min="15129" max="15147" width="2.88671875" style="3" customWidth="1"/>
    <col min="15148" max="15148" width="2.6640625" style="3" customWidth="1"/>
    <col min="15149" max="15152" width="2.88671875" style="3" customWidth="1"/>
    <col min="15153" max="15153" width="3" style="3" customWidth="1"/>
    <col min="15154" max="15159" width="2.88671875" style="3" customWidth="1"/>
    <col min="15160" max="15160" width="2.6640625" style="3" customWidth="1"/>
    <col min="15161" max="15164" width="2.88671875" style="3" customWidth="1"/>
    <col min="15165" max="15360" width="9" style="3"/>
    <col min="15361" max="15361" width="1.44140625" style="3" customWidth="1"/>
    <col min="15362" max="15366" width="2.88671875" style="3" customWidth="1"/>
    <col min="15367" max="15367" width="2.77734375" style="3" customWidth="1"/>
    <col min="15368" max="15383" width="2.88671875" style="3" customWidth="1"/>
    <col min="15384" max="15384" width="3.109375" style="3" customWidth="1"/>
    <col min="15385" max="15403" width="2.88671875" style="3" customWidth="1"/>
    <col min="15404" max="15404" width="2.6640625" style="3" customWidth="1"/>
    <col min="15405" max="15408" width="2.88671875" style="3" customWidth="1"/>
    <col min="15409" max="15409" width="3" style="3" customWidth="1"/>
    <col min="15410" max="15415" width="2.88671875" style="3" customWidth="1"/>
    <col min="15416" max="15416" width="2.6640625" style="3" customWidth="1"/>
    <col min="15417" max="15420" width="2.88671875" style="3" customWidth="1"/>
    <col min="15421" max="15616" width="9" style="3"/>
    <col min="15617" max="15617" width="1.44140625" style="3" customWidth="1"/>
    <col min="15618" max="15622" width="2.88671875" style="3" customWidth="1"/>
    <col min="15623" max="15623" width="2.77734375" style="3" customWidth="1"/>
    <col min="15624" max="15639" width="2.88671875" style="3" customWidth="1"/>
    <col min="15640" max="15640" width="3.109375" style="3" customWidth="1"/>
    <col min="15641" max="15659" width="2.88671875" style="3" customWidth="1"/>
    <col min="15660" max="15660" width="2.6640625" style="3" customWidth="1"/>
    <col min="15661" max="15664" width="2.88671875" style="3" customWidth="1"/>
    <col min="15665" max="15665" width="3" style="3" customWidth="1"/>
    <col min="15666" max="15671" width="2.88671875" style="3" customWidth="1"/>
    <col min="15672" max="15672" width="2.6640625" style="3" customWidth="1"/>
    <col min="15673" max="15676" width="2.88671875" style="3" customWidth="1"/>
    <col min="15677" max="15872" width="9" style="3"/>
    <col min="15873" max="15873" width="1.44140625" style="3" customWidth="1"/>
    <col min="15874" max="15878" width="2.88671875" style="3" customWidth="1"/>
    <col min="15879" max="15879" width="2.77734375" style="3" customWidth="1"/>
    <col min="15880" max="15895" width="2.88671875" style="3" customWidth="1"/>
    <col min="15896" max="15896" width="3.109375" style="3" customWidth="1"/>
    <col min="15897" max="15915" width="2.88671875" style="3" customWidth="1"/>
    <col min="15916" max="15916" width="2.6640625" style="3" customWidth="1"/>
    <col min="15917" max="15920" width="2.88671875" style="3" customWidth="1"/>
    <col min="15921" max="15921" width="3" style="3" customWidth="1"/>
    <col min="15922" max="15927" width="2.88671875" style="3" customWidth="1"/>
    <col min="15928" max="15928" width="2.6640625" style="3" customWidth="1"/>
    <col min="15929" max="15932" width="2.88671875" style="3" customWidth="1"/>
    <col min="15933" max="16128" width="9" style="3"/>
    <col min="16129" max="16129" width="1.44140625" style="3" customWidth="1"/>
    <col min="16130" max="16134" width="2.88671875" style="3" customWidth="1"/>
    <col min="16135" max="16135" width="2.77734375" style="3" customWidth="1"/>
    <col min="16136" max="16151" width="2.88671875" style="3" customWidth="1"/>
    <col min="16152" max="16152" width="3.109375" style="3" customWidth="1"/>
    <col min="16153" max="16171" width="2.88671875" style="3" customWidth="1"/>
    <col min="16172" max="16172" width="2.6640625" style="3" customWidth="1"/>
    <col min="16173" max="16176" width="2.88671875" style="3" customWidth="1"/>
    <col min="16177" max="16177" width="3" style="3" customWidth="1"/>
    <col min="16178" max="16183" width="2.88671875" style="3" customWidth="1"/>
    <col min="16184" max="16184" width="2.6640625" style="3" customWidth="1"/>
    <col min="16185" max="16188" width="2.88671875" style="3" customWidth="1"/>
    <col min="16189" max="16384" width="9" style="3"/>
  </cols>
  <sheetData>
    <row r="1" spans="2:62" ht="21.9" customHeight="1" thickBot="1">
      <c r="B1" s="176" t="s">
        <v>858</v>
      </c>
      <c r="C1" s="89"/>
      <c r="D1" s="89"/>
      <c r="E1" s="89"/>
      <c r="F1" s="89"/>
      <c r="G1" s="89"/>
      <c r="H1" s="89"/>
      <c r="I1" s="89"/>
      <c r="J1" s="89"/>
      <c r="K1" s="89"/>
      <c r="L1" s="89"/>
      <c r="O1" s="89"/>
      <c r="P1" s="3" t="s">
        <v>859</v>
      </c>
      <c r="Q1" s="89"/>
      <c r="R1" s="89"/>
      <c r="S1" s="89"/>
      <c r="T1" s="89"/>
      <c r="U1" s="89"/>
      <c r="V1" s="1339" t="s">
        <v>2191</v>
      </c>
      <c r="W1" s="1340"/>
      <c r="X1" s="1340"/>
      <c r="Y1" s="1340"/>
      <c r="Z1" s="1341" t="str">
        <f>'02入力票（その２）'!I166</f>
        <v/>
      </c>
      <c r="AA1" s="1342"/>
      <c r="AB1" s="1342"/>
      <c r="AC1" s="1342"/>
      <c r="AD1" s="1343"/>
      <c r="AE1" s="90"/>
      <c r="AF1" s="90"/>
      <c r="AG1" s="90"/>
      <c r="AH1" s="90"/>
      <c r="AI1" s="90"/>
      <c r="AJ1" s="90"/>
      <c r="AK1" s="90"/>
      <c r="AL1" s="90"/>
      <c r="AM1" s="90"/>
      <c r="AN1" s="90"/>
      <c r="AO1" s="90"/>
      <c r="AP1" s="90"/>
      <c r="AQ1" s="90"/>
      <c r="AR1" s="90"/>
      <c r="AS1" s="90"/>
      <c r="AT1" s="90"/>
      <c r="AU1" s="90"/>
      <c r="AV1" s="90"/>
      <c r="AW1" s="90"/>
      <c r="AX1" s="90"/>
      <c r="BD1" s="122"/>
      <c r="BE1" s="122"/>
      <c r="BF1" s="122"/>
      <c r="BG1" s="282" t="str">
        <f>P127</f>
        <v/>
      </c>
      <c r="BH1" s="122"/>
      <c r="BI1" s="90"/>
      <c r="BJ1" s="90"/>
    </row>
    <row r="2" spans="2:62" ht="5.25" customHeight="1" thickBot="1">
      <c r="C2" s="124"/>
      <c r="E2" s="124"/>
      <c r="F2" s="124"/>
      <c r="G2" s="124"/>
      <c r="H2" s="124"/>
      <c r="I2" s="124"/>
      <c r="J2" s="124"/>
      <c r="K2" s="124"/>
      <c r="L2" s="124"/>
      <c r="M2" s="124"/>
      <c r="N2" s="124"/>
      <c r="O2" s="124"/>
      <c r="P2" s="124"/>
      <c r="Q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Z2" s="291"/>
      <c r="BA2" s="291"/>
      <c r="BB2" s="291"/>
      <c r="BC2" s="291"/>
      <c r="BD2" s="291"/>
      <c r="BE2" s="291"/>
      <c r="BF2" s="291"/>
      <c r="BH2" s="291"/>
      <c r="BI2" s="90"/>
      <c r="BJ2" s="90"/>
    </row>
    <row r="3" spans="2:62" ht="25.5" customHeight="1">
      <c r="B3" s="959" t="s">
        <v>594</v>
      </c>
      <c r="C3" s="960"/>
      <c r="D3" s="960"/>
      <c r="E3" s="960"/>
      <c r="F3" s="960"/>
      <c r="G3" s="960"/>
      <c r="H3" s="960"/>
      <c r="I3" s="960"/>
      <c r="J3" s="961"/>
      <c r="K3" s="789"/>
      <c r="L3" s="789"/>
      <c r="M3" s="789"/>
      <c r="N3" s="789"/>
      <c r="O3" s="789"/>
      <c r="P3" s="789"/>
      <c r="Q3" s="789"/>
      <c r="R3" s="789"/>
      <c r="S3" s="789"/>
      <c r="T3" s="789"/>
      <c r="U3" s="789"/>
      <c r="V3" s="962" t="s">
        <v>595</v>
      </c>
      <c r="W3" s="960"/>
      <c r="X3" s="960"/>
      <c r="Y3" s="960"/>
      <c r="Z3" s="960"/>
      <c r="AA3" s="960"/>
      <c r="AB3" s="960"/>
      <c r="AC3" s="960"/>
      <c r="AD3" s="961"/>
      <c r="AE3" s="758"/>
      <c r="AF3" s="759"/>
      <c r="AG3" s="759"/>
      <c r="AH3" s="759"/>
      <c r="AI3" s="759"/>
      <c r="AJ3" s="759"/>
      <c r="AK3" s="759"/>
      <c r="AL3" s="759"/>
      <c r="AM3" s="759"/>
      <c r="AN3" s="759"/>
      <c r="AO3" s="759"/>
      <c r="AP3" s="759"/>
      <c r="AQ3" s="759"/>
      <c r="AR3" s="759"/>
      <c r="AS3" s="759"/>
      <c r="AT3" s="963"/>
      <c r="AU3" s="758" t="s">
        <v>596</v>
      </c>
      <c r="AV3" s="759"/>
      <c r="AW3" s="759"/>
      <c r="AX3" s="759"/>
      <c r="AY3" s="759"/>
      <c r="AZ3" s="759"/>
      <c r="BA3" s="759"/>
      <c r="BB3" s="759"/>
      <c r="BC3" s="759"/>
      <c r="BD3" s="759"/>
      <c r="BE3" s="759"/>
      <c r="BF3" s="759"/>
      <c r="BG3" s="759"/>
      <c r="BH3" s="964"/>
      <c r="BI3" s="90"/>
      <c r="BJ3" s="90"/>
    </row>
    <row r="4" spans="2:62" ht="18" customHeight="1">
      <c r="B4" s="965" t="s">
        <v>597</v>
      </c>
      <c r="C4" s="966"/>
      <c r="D4" s="966"/>
      <c r="E4" s="966"/>
      <c r="F4" s="966"/>
      <c r="G4" s="966"/>
      <c r="H4" s="966"/>
      <c r="I4" s="966"/>
      <c r="J4" s="966"/>
      <c r="K4" s="623">
        <v>14001</v>
      </c>
      <c r="L4" s="623"/>
      <c r="M4" s="623"/>
      <c r="N4" s="623"/>
      <c r="O4" s="623"/>
      <c r="P4" s="623">
        <v>14002</v>
      </c>
      <c r="Q4" s="623"/>
      <c r="R4" s="623"/>
      <c r="S4" s="623"/>
      <c r="T4" s="623"/>
      <c r="U4" s="623">
        <v>9000</v>
      </c>
      <c r="V4" s="623"/>
      <c r="W4" s="623"/>
      <c r="X4" s="623"/>
      <c r="Y4" s="623"/>
      <c r="Z4" s="623">
        <v>9001</v>
      </c>
      <c r="AA4" s="623"/>
      <c r="AB4" s="623"/>
      <c r="AC4" s="623"/>
      <c r="AD4" s="623"/>
      <c r="AE4" s="623">
        <v>9002</v>
      </c>
      <c r="AF4" s="623"/>
      <c r="AG4" s="623"/>
      <c r="AH4" s="623"/>
      <c r="AI4" s="623"/>
      <c r="AJ4" s="623"/>
      <c r="AK4" s="623">
        <v>9003</v>
      </c>
      <c r="AL4" s="623"/>
      <c r="AM4" s="623"/>
      <c r="AN4" s="623"/>
      <c r="AO4" s="623"/>
      <c r="AP4" s="623">
        <v>9004</v>
      </c>
      <c r="AQ4" s="623"/>
      <c r="AR4" s="623"/>
      <c r="AS4" s="623"/>
      <c r="AT4" s="623"/>
      <c r="AU4" s="970"/>
      <c r="AV4" s="647"/>
      <c r="AW4" s="647"/>
      <c r="AX4" s="647"/>
      <c r="AY4" s="647"/>
      <c r="AZ4" s="647"/>
      <c r="BA4" s="647"/>
      <c r="BB4" s="647"/>
      <c r="BC4" s="647"/>
      <c r="BD4" s="647"/>
      <c r="BE4" s="647"/>
      <c r="BF4" s="647"/>
      <c r="BG4" s="647"/>
      <c r="BH4" s="648"/>
      <c r="BI4" s="90"/>
      <c r="BJ4" s="90"/>
    </row>
    <row r="5" spans="2:62" ht="29.25" customHeight="1">
      <c r="B5" s="965"/>
      <c r="C5" s="966"/>
      <c r="D5" s="966"/>
      <c r="E5" s="966"/>
      <c r="F5" s="966"/>
      <c r="G5" s="966"/>
      <c r="H5" s="966"/>
      <c r="I5" s="966"/>
      <c r="J5" s="966"/>
      <c r="K5" s="623" t="str">
        <f>'02入力票（その２）'!I58</f>
        <v>　</v>
      </c>
      <c r="L5" s="623"/>
      <c r="M5" s="623"/>
      <c r="N5" s="623"/>
      <c r="O5" s="623"/>
      <c r="P5" s="623" t="str">
        <f>'02入力票（その２）'!I59</f>
        <v>　</v>
      </c>
      <c r="Q5" s="623"/>
      <c r="R5" s="623"/>
      <c r="S5" s="623"/>
      <c r="T5" s="623"/>
      <c r="U5" s="623" t="str">
        <f>'02入力票（その２）'!I60</f>
        <v>　</v>
      </c>
      <c r="V5" s="623"/>
      <c r="W5" s="623"/>
      <c r="X5" s="623"/>
      <c r="Y5" s="623"/>
      <c r="Z5" s="623" t="str">
        <f>'02入力票（その２）'!I61</f>
        <v>　</v>
      </c>
      <c r="AA5" s="623"/>
      <c r="AB5" s="623"/>
      <c r="AC5" s="623"/>
      <c r="AD5" s="623"/>
      <c r="AE5" s="623" t="str">
        <f>'02入力票（その２）'!I62</f>
        <v>　</v>
      </c>
      <c r="AF5" s="623"/>
      <c r="AG5" s="623"/>
      <c r="AH5" s="623"/>
      <c r="AI5" s="623"/>
      <c r="AJ5" s="623"/>
      <c r="AK5" s="623" t="str">
        <f>'02入力票（その２）'!I63</f>
        <v>　</v>
      </c>
      <c r="AL5" s="623"/>
      <c r="AM5" s="623"/>
      <c r="AN5" s="623"/>
      <c r="AO5" s="623"/>
      <c r="AP5" s="623" t="str">
        <f>'02入力票（その２）'!I64</f>
        <v>　</v>
      </c>
      <c r="AQ5" s="623"/>
      <c r="AR5" s="623"/>
      <c r="AS5" s="623"/>
      <c r="AT5" s="623"/>
      <c r="AU5" s="970"/>
      <c r="AV5" s="647"/>
      <c r="AW5" s="647"/>
      <c r="AX5" s="647"/>
      <c r="AY5" s="647"/>
      <c r="AZ5" s="647"/>
      <c r="BA5" s="647"/>
      <c r="BB5" s="647"/>
      <c r="BC5" s="647"/>
      <c r="BD5" s="647"/>
      <c r="BE5" s="647"/>
      <c r="BF5" s="647"/>
      <c r="BG5" s="647"/>
      <c r="BH5" s="648"/>
      <c r="BI5" s="90"/>
      <c r="BJ5" s="90"/>
    </row>
    <row r="6" spans="2:62" ht="18" customHeight="1">
      <c r="B6" s="967" t="s">
        <v>164</v>
      </c>
      <c r="C6" s="623"/>
      <c r="D6" s="623"/>
      <c r="E6" s="623"/>
      <c r="F6" s="968" t="s">
        <v>598</v>
      </c>
      <c r="G6" s="968"/>
      <c r="H6" s="968"/>
      <c r="I6" s="968"/>
      <c r="J6" s="968"/>
      <c r="K6" s="623" t="s">
        <v>167</v>
      </c>
      <c r="L6" s="623"/>
      <c r="M6" s="623"/>
      <c r="N6" s="623"/>
      <c r="O6" s="623" t="s">
        <v>171</v>
      </c>
      <c r="P6" s="623"/>
      <c r="Q6" s="623"/>
      <c r="R6" s="623"/>
      <c r="S6" s="623" t="s">
        <v>860</v>
      </c>
      <c r="T6" s="623"/>
      <c r="U6" s="623"/>
      <c r="V6" s="623"/>
      <c r="W6" s="623" t="s">
        <v>177</v>
      </c>
      <c r="X6" s="623"/>
      <c r="Y6" s="623"/>
      <c r="Z6" s="623"/>
      <c r="AA6" s="623" t="s">
        <v>180</v>
      </c>
      <c r="AB6" s="623"/>
      <c r="AC6" s="623"/>
      <c r="AD6" s="623"/>
      <c r="AE6" s="969" t="s">
        <v>861</v>
      </c>
      <c r="AF6" s="969"/>
      <c r="AG6" s="969"/>
      <c r="AH6" s="969"/>
      <c r="AI6" s="740" t="s">
        <v>862</v>
      </c>
      <c r="AJ6" s="752"/>
      <c r="AK6" s="752"/>
      <c r="AL6" s="832"/>
      <c r="AM6" s="740" t="s">
        <v>863</v>
      </c>
      <c r="AN6" s="752"/>
      <c r="AO6" s="752"/>
      <c r="AP6" s="832"/>
      <c r="AQ6" s="623" t="s">
        <v>192</v>
      </c>
      <c r="AR6" s="623"/>
      <c r="AS6" s="623"/>
      <c r="AT6" s="623"/>
      <c r="AU6" s="970"/>
      <c r="AV6" s="647"/>
      <c r="AW6" s="647"/>
      <c r="AX6" s="647"/>
      <c r="AY6" s="647"/>
      <c r="AZ6" s="647"/>
      <c r="BA6" s="647"/>
      <c r="BB6" s="647"/>
      <c r="BC6" s="647"/>
      <c r="BD6" s="647"/>
      <c r="BE6" s="647"/>
      <c r="BF6" s="647"/>
      <c r="BG6" s="647"/>
      <c r="BH6" s="648"/>
      <c r="BI6" s="90"/>
      <c r="BJ6" s="90"/>
    </row>
    <row r="7" spans="2:62" ht="18" customHeight="1">
      <c r="B7" s="967"/>
      <c r="C7" s="623"/>
      <c r="D7" s="623"/>
      <c r="E7" s="623"/>
      <c r="F7" s="933" t="s">
        <v>2505</v>
      </c>
      <c r="G7" s="933"/>
      <c r="H7" s="933"/>
      <c r="I7" s="933"/>
      <c r="J7" s="933"/>
      <c r="K7" s="934" t="str">
        <f>'02入力票（その２）'!I65</f>
        <v>　</v>
      </c>
      <c r="L7" s="934"/>
      <c r="M7" s="934"/>
      <c r="N7" s="934"/>
      <c r="O7" s="934" t="str">
        <f>'02入力票（その２）'!I67</f>
        <v>　</v>
      </c>
      <c r="P7" s="934"/>
      <c r="Q7" s="934"/>
      <c r="R7" s="934"/>
      <c r="S7" s="934" t="str">
        <f>'02入力票（その２）'!I69</f>
        <v>　</v>
      </c>
      <c r="T7" s="934"/>
      <c r="U7" s="934"/>
      <c r="V7" s="934"/>
      <c r="W7" s="934" t="str">
        <f>'02入力票（その２）'!I71</f>
        <v>　</v>
      </c>
      <c r="X7" s="934"/>
      <c r="Y7" s="934"/>
      <c r="Z7" s="934"/>
      <c r="AA7" s="934" t="str">
        <f>'02入力票（その２）'!I73</f>
        <v>　</v>
      </c>
      <c r="AB7" s="934"/>
      <c r="AC7" s="934"/>
      <c r="AD7" s="934"/>
      <c r="AE7" s="934" t="str">
        <f>'02入力票（その２）'!I75</f>
        <v>　</v>
      </c>
      <c r="AF7" s="934"/>
      <c r="AG7" s="934"/>
      <c r="AH7" s="934"/>
      <c r="AI7" s="934" t="str">
        <f>'02入力票（その２）'!I77</f>
        <v>　</v>
      </c>
      <c r="AJ7" s="934"/>
      <c r="AK7" s="934"/>
      <c r="AL7" s="934"/>
      <c r="AM7" s="934" t="str">
        <f>'02入力票（その２）'!I79</f>
        <v>　</v>
      </c>
      <c r="AN7" s="934"/>
      <c r="AO7" s="934"/>
      <c r="AP7" s="934"/>
      <c r="AQ7" s="934" t="str">
        <f>'02入力票（その２）'!I81</f>
        <v>　</v>
      </c>
      <c r="AR7" s="934"/>
      <c r="AS7" s="934"/>
      <c r="AT7" s="934"/>
      <c r="AU7" s="970"/>
      <c r="AV7" s="647"/>
      <c r="AW7" s="647"/>
      <c r="AX7" s="647"/>
      <c r="AY7" s="647"/>
      <c r="AZ7" s="647"/>
      <c r="BA7" s="647"/>
      <c r="BB7" s="647"/>
      <c r="BC7" s="647"/>
      <c r="BD7" s="647"/>
      <c r="BE7" s="647"/>
      <c r="BF7" s="647"/>
      <c r="BG7" s="647"/>
      <c r="BH7" s="648"/>
      <c r="BI7" s="90"/>
      <c r="BJ7" s="90"/>
    </row>
    <row r="8" spans="2:62" ht="18" customHeight="1">
      <c r="B8" s="967"/>
      <c r="C8" s="623"/>
      <c r="D8" s="623"/>
      <c r="E8" s="623"/>
      <c r="F8" s="933" t="s">
        <v>864</v>
      </c>
      <c r="G8" s="933"/>
      <c r="H8" s="933"/>
      <c r="I8" s="933"/>
      <c r="J8" s="933"/>
      <c r="K8" s="934" t="str">
        <f>'02入力票（その２）'!I66</f>
        <v>－</v>
      </c>
      <c r="L8" s="934"/>
      <c r="M8" s="934"/>
      <c r="N8" s="934"/>
      <c r="O8" s="934" t="str">
        <f>'02入力票（その２）'!I68</f>
        <v>－</v>
      </c>
      <c r="P8" s="934"/>
      <c r="Q8" s="934"/>
      <c r="R8" s="934"/>
      <c r="S8" s="934" t="str">
        <f>'02入力票（その２）'!I70</f>
        <v>－</v>
      </c>
      <c r="T8" s="934"/>
      <c r="U8" s="934"/>
      <c r="V8" s="934"/>
      <c r="W8" s="934" t="str">
        <f>'02入力票（その２）'!I72</f>
        <v>－</v>
      </c>
      <c r="X8" s="934"/>
      <c r="Y8" s="934"/>
      <c r="Z8" s="934"/>
      <c r="AA8" s="934" t="str">
        <f>'02入力票（その２）'!I74</f>
        <v>－</v>
      </c>
      <c r="AB8" s="934"/>
      <c r="AC8" s="934"/>
      <c r="AD8" s="934"/>
      <c r="AE8" s="934" t="str">
        <f>'02入力票（その２）'!I76</f>
        <v>－</v>
      </c>
      <c r="AF8" s="934"/>
      <c r="AG8" s="934"/>
      <c r="AH8" s="934"/>
      <c r="AI8" s="934" t="str">
        <f>'02入力票（その２）'!I78</f>
        <v>－</v>
      </c>
      <c r="AJ8" s="934"/>
      <c r="AK8" s="934"/>
      <c r="AL8" s="934"/>
      <c r="AM8" s="934" t="str">
        <f>'02入力票（その２）'!I80</f>
        <v>－</v>
      </c>
      <c r="AN8" s="934"/>
      <c r="AO8" s="934"/>
      <c r="AP8" s="934"/>
      <c r="AQ8" s="934" t="str">
        <f>'02入力票（その２）'!I82</f>
        <v>－</v>
      </c>
      <c r="AR8" s="934"/>
      <c r="AS8" s="934"/>
      <c r="AT8" s="934"/>
      <c r="AU8" s="970"/>
      <c r="AV8" s="647"/>
      <c r="AW8" s="647"/>
      <c r="AX8" s="647"/>
      <c r="AY8" s="647"/>
      <c r="AZ8" s="647"/>
      <c r="BA8" s="647"/>
      <c r="BB8" s="647"/>
      <c r="BC8" s="647"/>
      <c r="BD8" s="647"/>
      <c r="BE8" s="647"/>
      <c r="BF8" s="647"/>
      <c r="BG8" s="647"/>
      <c r="BH8" s="648"/>
      <c r="BI8" s="90"/>
      <c r="BJ8" s="90"/>
    </row>
    <row r="9" spans="2:62" ht="18" customHeight="1">
      <c r="B9" s="679" t="s">
        <v>865</v>
      </c>
      <c r="C9" s="680"/>
      <c r="D9" s="680"/>
      <c r="E9" s="680"/>
      <c r="F9" s="680"/>
      <c r="G9" s="680"/>
      <c r="H9" s="680"/>
      <c r="I9" s="680"/>
      <c r="J9" s="680"/>
      <c r="K9" s="623" t="s">
        <v>603</v>
      </c>
      <c r="L9" s="623"/>
      <c r="M9" s="623"/>
      <c r="N9" s="623"/>
      <c r="O9" s="623" t="s">
        <v>866</v>
      </c>
      <c r="P9" s="623"/>
      <c r="Q9" s="623"/>
      <c r="R9" s="623"/>
      <c r="S9" s="623"/>
      <c r="T9" s="623"/>
      <c r="U9" s="623"/>
      <c r="V9" s="623"/>
      <c r="W9" s="623"/>
      <c r="X9" s="623"/>
      <c r="Y9" s="623"/>
      <c r="Z9" s="740" t="s">
        <v>867</v>
      </c>
      <c r="AA9" s="752"/>
      <c r="AB9" s="752"/>
      <c r="AC9" s="752"/>
      <c r="AD9" s="752"/>
      <c r="AE9" s="752"/>
      <c r="AF9" s="752"/>
      <c r="AG9" s="752"/>
      <c r="AH9" s="752"/>
      <c r="AI9" s="752"/>
      <c r="AJ9" s="752"/>
      <c r="AK9" s="752"/>
      <c r="AL9" s="752"/>
      <c r="AM9" s="752"/>
      <c r="AN9" s="752"/>
      <c r="AO9" s="752"/>
      <c r="AP9" s="752"/>
      <c r="AQ9" s="752"/>
      <c r="AR9" s="752"/>
      <c r="AS9" s="752"/>
      <c r="AT9" s="832"/>
      <c r="AU9" s="970"/>
      <c r="AV9" s="647"/>
      <c r="AW9" s="647"/>
      <c r="AX9" s="647"/>
      <c r="AY9" s="647"/>
      <c r="AZ9" s="647"/>
      <c r="BA9" s="647"/>
      <c r="BB9" s="647"/>
      <c r="BC9" s="647"/>
      <c r="BD9" s="647"/>
      <c r="BE9" s="647"/>
      <c r="BF9" s="647"/>
      <c r="BG9" s="647"/>
      <c r="BH9" s="648"/>
      <c r="BI9" s="90"/>
      <c r="BJ9" s="90"/>
    </row>
    <row r="10" spans="2:62" ht="18" customHeight="1">
      <c r="B10" s="679"/>
      <c r="C10" s="680"/>
      <c r="D10" s="680"/>
      <c r="E10" s="680"/>
      <c r="F10" s="680"/>
      <c r="G10" s="680"/>
      <c r="H10" s="680"/>
      <c r="I10" s="680"/>
      <c r="J10" s="680"/>
      <c r="K10" s="623">
        <v>1</v>
      </c>
      <c r="L10" s="623"/>
      <c r="M10" s="623"/>
      <c r="N10" s="623"/>
      <c r="O10" s="623" t="str">
        <f>'02入力票（その２）'!I6</f>
        <v>　</v>
      </c>
      <c r="P10" s="623"/>
      <c r="Q10" s="623"/>
      <c r="R10" s="623"/>
      <c r="S10" s="623"/>
      <c r="T10" s="623"/>
      <c r="U10" s="623"/>
      <c r="V10" s="623"/>
      <c r="W10" s="623"/>
      <c r="X10" s="623"/>
      <c r="Y10" s="623"/>
      <c r="Z10" s="936" t="s">
        <v>555</v>
      </c>
      <c r="AA10" s="937"/>
      <c r="AB10" s="937"/>
      <c r="AC10" s="937"/>
      <c r="AD10" s="937"/>
      <c r="AE10" s="937"/>
      <c r="AF10" s="937"/>
      <c r="AG10" s="937"/>
      <c r="AH10" s="937"/>
      <c r="AI10" s="937"/>
      <c r="AJ10" s="937"/>
      <c r="AK10" s="937"/>
      <c r="AL10" s="937"/>
      <c r="AM10" s="937"/>
      <c r="AN10" s="937"/>
      <c r="AO10" s="937"/>
      <c r="AP10" s="937"/>
      <c r="AQ10" s="937"/>
      <c r="AR10" s="937"/>
      <c r="AS10" s="937"/>
      <c r="AT10" s="938"/>
      <c r="AU10" s="970"/>
      <c r="AV10" s="647"/>
      <c r="AW10" s="647"/>
      <c r="AX10" s="647"/>
      <c r="AY10" s="647"/>
      <c r="AZ10" s="647"/>
      <c r="BA10" s="647"/>
      <c r="BB10" s="647"/>
      <c r="BC10" s="647"/>
      <c r="BD10" s="647"/>
      <c r="BE10" s="647"/>
      <c r="BF10" s="647"/>
      <c r="BG10" s="647"/>
      <c r="BH10" s="648"/>
      <c r="BI10" s="90"/>
      <c r="BJ10" s="90"/>
    </row>
    <row r="11" spans="2:62" ht="18" customHeight="1">
      <c r="B11" s="679"/>
      <c r="C11" s="680"/>
      <c r="D11" s="680"/>
      <c r="E11" s="680"/>
      <c r="F11" s="680"/>
      <c r="G11" s="680"/>
      <c r="H11" s="680"/>
      <c r="I11" s="680"/>
      <c r="J11" s="680"/>
      <c r="K11" s="623">
        <v>2</v>
      </c>
      <c r="L11" s="623"/>
      <c r="M11" s="623"/>
      <c r="N11" s="623"/>
      <c r="O11" s="935" t="s">
        <v>555</v>
      </c>
      <c r="P11" s="935"/>
      <c r="Q11" s="935"/>
      <c r="R11" s="935"/>
      <c r="S11" s="935"/>
      <c r="T11" s="935"/>
      <c r="U11" s="935"/>
      <c r="V11" s="935"/>
      <c r="W11" s="935"/>
      <c r="X11" s="935"/>
      <c r="Y11" s="935"/>
      <c r="Z11" s="936" t="s">
        <v>555</v>
      </c>
      <c r="AA11" s="937"/>
      <c r="AB11" s="937"/>
      <c r="AC11" s="937"/>
      <c r="AD11" s="937"/>
      <c r="AE11" s="937"/>
      <c r="AF11" s="937"/>
      <c r="AG11" s="937"/>
      <c r="AH11" s="937"/>
      <c r="AI11" s="937"/>
      <c r="AJ11" s="937"/>
      <c r="AK11" s="937"/>
      <c r="AL11" s="937"/>
      <c r="AM11" s="937"/>
      <c r="AN11" s="937"/>
      <c r="AO11" s="937"/>
      <c r="AP11" s="937"/>
      <c r="AQ11" s="937"/>
      <c r="AR11" s="937"/>
      <c r="AS11" s="937"/>
      <c r="AT11" s="938"/>
      <c r="AU11" s="970"/>
      <c r="AV11" s="647"/>
      <c r="AW11" s="647"/>
      <c r="AX11" s="647"/>
      <c r="AY11" s="647"/>
      <c r="AZ11" s="647"/>
      <c r="BA11" s="647"/>
      <c r="BB11" s="647"/>
      <c r="BC11" s="647"/>
      <c r="BD11" s="647"/>
      <c r="BE11" s="647"/>
      <c r="BF11" s="647"/>
      <c r="BG11" s="647"/>
      <c r="BH11" s="648"/>
      <c r="BI11" s="90"/>
      <c r="BJ11" s="90"/>
    </row>
    <row r="12" spans="2:62" ht="18" customHeight="1" thickBot="1">
      <c r="B12" s="681"/>
      <c r="C12" s="682"/>
      <c r="D12" s="682"/>
      <c r="E12" s="682"/>
      <c r="F12" s="682"/>
      <c r="G12" s="682"/>
      <c r="H12" s="682"/>
      <c r="I12" s="682"/>
      <c r="J12" s="682"/>
      <c r="K12" s="748">
        <v>3</v>
      </c>
      <c r="L12" s="748"/>
      <c r="M12" s="748"/>
      <c r="N12" s="748"/>
      <c r="O12" s="939" t="s">
        <v>555</v>
      </c>
      <c r="P12" s="939"/>
      <c r="Q12" s="939"/>
      <c r="R12" s="939"/>
      <c r="S12" s="939"/>
      <c r="T12" s="939"/>
      <c r="U12" s="939"/>
      <c r="V12" s="939"/>
      <c r="W12" s="939"/>
      <c r="X12" s="939"/>
      <c r="Y12" s="939"/>
      <c r="Z12" s="940" t="s">
        <v>555</v>
      </c>
      <c r="AA12" s="941"/>
      <c r="AB12" s="941"/>
      <c r="AC12" s="941"/>
      <c r="AD12" s="941"/>
      <c r="AE12" s="941"/>
      <c r="AF12" s="941"/>
      <c r="AG12" s="941"/>
      <c r="AH12" s="941"/>
      <c r="AI12" s="941"/>
      <c r="AJ12" s="941"/>
      <c r="AK12" s="941"/>
      <c r="AL12" s="941"/>
      <c r="AM12" s="941"/>
      <c r="AN12" s="941"/>
      <c r="AO12" s="941"/>
      <c r="AP12" s="941"/>
      <c r="AQ12" s="941"/>
      <c r="AR12" s="941"/>
      <c r="AS12" s="941"/>
      <c r="AT12" s="942"/>
      <c r="AU12" s="971"/>
      <c r="AV12" s="650"/>
      <c r="AW12" s="650"/>
      <c r="AX12" s="650"/>
      <c r="AY12" s="650"/>
      <c r="AZ12" s="650"/>
      <c r="BA12" s="650"/>
      <c r="BB12" s="650"/>
      <c r="BC12" s="650"/>
      <c r="BD12" s="650"/>
      <c r="BE12" s="650"/>
      <c r="BF12" s="650"/>
      <c r="BG12" s="650"/>
      <c r="BH12" s="651"/>
      <c r="BI12" s="90"/>
      <c r="BJ12" s="90"/>
    </row>
    <row r="13" spans="2:62" ht="14.25" customHeight="1" thickBot="1">
      <c r="B13" s="292"/>
      <c r="C13" s="292"/>
      <c r="D13" s="292"/>
      <c r="E13" s="292"/>
      <c r="F13" s="292"/>
      <c r="G13" s="292"/>
      <c r="H13" s="292"/>
      <c r="I13" s="292"/>
      <c r="J13" s="292"/>
      <c r="K13" s="292"/>
      <c r="L13" s="292"/>
      <c r="M13" s="292"/>
      <c r="N13" s="292"/>
      <c r="O13" s="292"/>
      <c r="P13" s="292"/>
      <c r="Q13" s="292"/>
      <c r="R13" s="292"/>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90"/>
      <c r="BJ13" s="90"/>
    </row>
    <row r="14" spans="2:62" ht="30.75" customHeight="1">
      <c r="B14" s="993" t="s">
        <v>868</v>
      </c>
      <c r="C14" s="759"/>
      <c r="D14" s="759"/>
      <c r="E14" s="759"/>
      <c r="F14" s="759"/>
      <c r="G14" s="759"/>
      <c r="H14" s="759"/>
      <c r="I14" s="759"/>
      <c r="J14" s="759"/>
      <c r="K14" s="759"/>
      <c r="L14" s="759"/>
      <c r="M14" s="759"/>
      <c r="N14" s="759"/>
      <c r="O14" s="759"/>
      <c r="P14" s="759"/>
      <c r="Q14" s="759"/>
      <c r="R14" s="759"/>
      <c r="S14" s="759"/>
      <c r="T14" s="759"/>
      <c r="U14" s="759"/>
      <c r="V14" s="759"/>
      <c r="W14" s="759"/>
      <c r="X14" s="759"/>
      <c r="Y14" s="759"/>
      <c r="Z14" s="759"/>
      <c r="AA14" s="759"/>
      <c r="AB14" s="759"/>
      <c r="AC14" s="994"/>
      <c r="AD14" s="995" t="s">
        <v>869</v>
      </c>
      <c r="AE14" s="996"/>
      <c r="AF14" s="996"/>
      <c r="AG14" s="996"/>
      <c r="AH14" s="996"/>
      <c r="AI14" s="996"/>
      <c r="AJ14" s="996"/>
      <c r="AK14" s="996"/>
      <c r="AL14" s="996"/>
      <c r="AM14" s="996"/>
      <c r="AN14" s="996"/>
      <c r="AO14" s="996"/>
      <c r="AP14" s="996"/>
      <c r="AQ14" s="996"/>
      <c r="AR14" s="996"/>
      <c r="AS14" s="996"/>
      <c r="AT14" s="996"/>
      <c r="AU14" s="996"/>
      <c r="AV14" s="996"/>
      <c r="AW14" s="996"/>
      <c r="AX14" s="972" t="s">
        <v>608</v>
      </c>
      <c r="AY14" s="972"/>
      <c r="AZ14" s="972"/>
      <c r="BA14" s="972"/>
      <c r="BB14" s="972"/>
      <c r="BC14" s="972"/>
      <c r="BD14" s="972"/>
      <c r="BE14" s="972"/>
      <c r="BF14" s="972"/>
      <c r="BG14" s="972"/>
      <c r="BH14" s="973"/>
      <c r="BI14" s="90"/>
      <c r="BJ14" s="90"/>
    </row>
    <row r="15" spans="2:62" ht="18" customHeight="1">
      <c r="B15" s="974" t="s">
        <v>870</v>
      </c>
      <c r="C15" s="975"/>
      <c r="D15" s="975"/>
      <c r="E15" s="975"/>
      <c r="F15" s="975"/>
      <c r="G15" s="975"/>
      <c r="H15" s="976"/>
      <c r="I15" s="977" t="str">
        <f>'02入力票（その２）'!I22</f>
        <v/>
      </c>
      <c r="J15" s="977"/>
      <c r="K15" s="977"/>
      <c r="L15" s="977"/>
      <c r="M15" s="977"/>
      <c r="N15" s="977"/>
      <c r="O15" s="977"/>
      <c r="P15" s="977"/>
      <c r="Q15" s="977"/>
      <c r="R15" s="977"/>
      <c r="S15" s="977"/>
      <c r="T15" s="977"/>
      <c r="U15" s="977"/>
      <c r="V15" s="977"/>
      <c r="W15" s="977"/>
      <c r="X15" s="977"/>
      <c r="Y15" s="977"/>
      <c r="Z15" s="977"/>
      <c r="AA15" s="977"/>
      <c r="AB15" s="977"/>
      <c r="AC15" s="978"/>
      <c r="AD15" s="979" t="s">
        <v>870</v>
      </c>
      <c r="AE15" s="975"/>
      <c r="AF15" s="975"/>
      <c r="AG15" s="975"/>
      <c r="AH15" s="975"/>
      <c r="AI15" s="975"/>
      <c r="AJ15" s="975"/>
      <c r="AK15" s="976"/>
      <c r="AL15" s="846" t="str">
        <f>'02入力票（その２）'!I42</f>
        <v/>
      </c>
      <c r="AM15" s="846"/>
      <c r="AN15" s="846"/>
      <c r="AO15" s="846"/>
      <c r="AP15" s="846"/>
      <c r="AQ15" s="846"/>
      <c r="AR15" s="846"/>
      <c r="AS15" s="846"/>
      <c r="AT15" s="846"/>
      <c r="AU15" s="846"/>
      <c r="AV15" s="846"/>
      <c r="AW15" s="846"/>
      <c r="AX15" s="846"/>
      <c r="AY15" s="846"/>
      <c r="AZ15" s="846"/>
      <c r="BA15" s="846"/>
      <c r="BB15" s="846"/>
      <c r="BC15" s="846"/>
      <c r="BD15" s="846"/>
      <c r="BE15" s="846"/>
      <c r="BF15" s="846"/>
      <c r="BG15" s="846"/>
      <c r="BH15" s="980"/>
      <c r="BI15" s="90"/>
      <c r="BJ15" s="90"/>
    </row>
    <row r="16" spans="2:62" ht="18" customHeight="1">
      <c r="B16" s="981" t="s">
        <v>609</v>
      </c>
      <c r="C16" s="982"/>
      <c r="D16" s="982"/>
      <c r="E16" s="982"/>
      <c r="F16" s="982"/>
      <c r="G16" s="982"/>
      <c r="H16" s="983"/>
      <c r="I16" s="984" t="str">
        <f>'02入力票（その２）'!I21</f>
        <v/>
      </c>
      <c r="J16" s="985"/>
      <c r="K16" s="985"/>
      <c r="L16" s="985"/>
      <c r="M16" s="985"/>
      <c r="N16" s="985"/>
      <c r="O16" s="985"/>
      <c r="P16" s="985"/>
      <c r="Q16" s="985"/>
      <c r="R16" s="985"/>
      <c r="S16" s="985"/>
      <c r="T16" s="985"/>
      <c r="U16" s="985"/>
      <c r="V16" s="985"/>
      <c r="W16" s="985"/>
      <c r="X16" s="985"/>
      <c r="Y16" s="985"/>
      <c r="Z16" s="985"/>
      <c r="AA16" s="985"/>
      <c r="AB16" s="985"/>
      <c r="AC16" s="986"/>
      <c r="AD16" s="989" t="s">
        <v>609</v>
      </c>
      <c r="AE16" s="982"/>
      <c r="AF16" s="982"/>
      <c r="AG16" s="982"/>
      <c r="AH16" s="982"/>
      <c r="AI16" s="982"/>
      <c r="AJ16" s="982"/>
      <c r="AK16" s="983"/>
      <c r="AL16" s="984" t="str">
        <f>'02入力票（その２）'!I41</f>
        <v/>
      </c>
      <c r="AM16" s="985"/>
      <c r="AN16" s="985"/>
      <c r="AO16" s="985"/>
      <c r="AP16" s="985"/>
      <c r="AQ16" s="985"/>
      <c r="AR16" s="985"/>
      <c r="AS16" s="985"/>
      <c r="AT16" s="985"/>
      <c r="AU16" s="985"/>
      <c r="AV16" s="985"/>
      <c r="AW16" s="985"/>
      <c r="AX16" s="985"/>
      <c r="AY16" s="985"/>
      <c r="AZ16" s="985"/>
      <c r="BA16" s="985"/>
      <c r="BB16" s="985"/>
      <c r="BC16" s="985"/>
      <c r="BD16" s="985"/>
      <c r="BE16" s="985"/>
      <c r="BF16" s="985"/>
      <c r="BG16" s="985"/>
      <c r="BH16" s="991"/>
      <c r="BI16" s="90"/>
      <c r="BJ16" s="90"/>
    </row>
    <row r="17" spans="2:62" ht="18" customHeight="1">
      <c r="B17" s="952"/>
      <c r="C17" s="953"/>
      <c r="D17" s="953"/>
      <c r="E17" s="953"/>
      <c r="F17" s="953"/>
      <c r="G17" s="953"/>
      <c r="H17" s="954"/>
      <c r="I17" s="727"/>
      <c r="J17" s="987"/>
      <c r="K17" s="987"/>
      <c r="L17" s="987"/>
      <c r="M17" s="987"/>
      <c r="N17" s="987"/>
      <c r="O17" s="987"/>
      <c r="P17" s="987"/>
      <c r="Q17" s="987"/>
      <c r="R17" s="987"/>
      <c r="S17" s="987"/>
      <c r="T17" s="987"/>
      <c r="U17" s="987"/>
      <c r="V17" s="987"/>
      <c r="W17" s="987"/>
      <c r="X17" s="987"/>
      <c r="Y17" s="987"/>
      <c r="Z17" s="987"/>
      <c r="AA17" s="987"/>
      <c r="AB17" s="987"/>
      <c r="AC17" s="988"/>
      <c r="AD17" s="990"/>
      <c r="AE17" s="953"/>
      <c r="AF17" s="953"/>
      <c r="AG17" s="953"/>
      <c r="AH17" s="953"/>
      <c r="AI17" s="953"/>
      <c r="AJ17" s="953"/>
      <c r="AK17" s="954"/>
      <c r="AL17" s="727"/>
      <c r="AM17" s="987"/>
      <c r="AN17" s="987"/>
      <c r="AO17" s="987"/>
      <c r="AP17" s="987"/>
      <c r="AQ17" s="987"/>
      <c r="AR17" s="987"/>
      <c r="AS17" s="987"/>
      <c r="AT17" s="987"/>
      <c r="AU17" s="987"/>
      <c r="AV17" s="987"/>
      <c r="AW17" s="987"/>
      <c r="AX17" s="987"/>
      <c r="AY17" s="987"/>
      <c r="AZ17" s="987"/>
      <c r="BA17" s="987"/>
      <c r="BB17" s="987"/>
      <c r="BC17" s="987"/>
      <c r="BD17" s="987"/>
      <c r="BE17" s="987"/>
      <c r="BF17" s="987"/>
      <c r="BG17" s="987"/>
      <c r="BH17" s="992"/>
      <c r="BI17" s="90"/>
      <c r="BJ17" s="90"/>
    </row>
    <row r="18" spans="2:62" ht="18" customHeight="1">
      <c r="B18" s="949" t="s">
        <v>610</v>
      </c>
      <c r="C18" s="950"/>
      <c r="D18" s="950"/>
      <c r="E18" s="950"/>
      <c r="F18" s="950"/>
      <c r="G18" s="950"/>
      <c r="H18" s="951"/>
      <c r="I18" s="829" t="s">
        <v>611</v>
      </c>
      <c r="J18" s="829"/>
      <c r="K18" s="829"/>
      <c r="L18" s="955"/>
      <c r="M18" s="944" t="str">
        <f>'02入力票（その２）'!I23</f>
        <v/>
      </c>
      <c r="N18" s="944"/>
      <c r="O18" s="944"/>
      <c r="P18" s="944"/>
      <c r="Q18" s="944"/>
      <c r="R18" s="944"/>
      <c r="S18" s="705" t="s">
        <v>871</v>
      </c>
      <c r="T18" s="705"/>
      <c r="U18" s="705"/>
      <c r="V18" s="705"/>
      <c r="W18" s="944" t="str">
        <f>'02入力票（その２）'!I25</f>
        <v/>
      </c>
      <c r="X18" s="944"/>
      <c r="Y18" s="944"/>
      <c r="Z18" s="944"/>
      <c r="AA18" s="944"/>
      <c r="AB18" s="944"/>
      <c r="AC18" s="956"/>
      <c r="AD18" s="957" t="s">
        <v>610</v>
      </c>
      <c r="AE18" s="958"/>
      <c r="AF18" s="958"/>
      <c r="AG18" s="958"/>
      <c r="AH18" s="958"/>
      <c r="AI18" s="958"/>
      <c r="AJ18" s="958"/>
      <c r="AK18" s="812"/>
      <c r="AL18" s="705" t="s">
        <v>611</v>
      </c>
      <c r="AM18" s="705"/>
      <c r="AN18" s="705"/>
      <c r="AO18" s="705"/>
      <c r="AP18" s="944" t="str">
        <f>'02入力票（その２）'!I43</f>
        <v/>
      </c>
      <c r="AQ18" s="944"/>
      <c r="AR18" s="944"/>
      <c r="AS18" s="944"/>
      <c r="AT18" s="944"/>
      <c r="AU18" s="944"/>
      <c r="AV18" s="705" t="s">
        <v>870</v>
      </c>
      <c r="AW18" s="705"/>
      <c r="AX18" s="705"/>
      <c r="AY18" s="705"/>
      <c r="AZ18" s="944" t="str">
        <f>'02入力票（その２）'!I45</f>
        <v/>
      </c>
      <c r="BA18" s="944"/>
      <c r="BB18" s="944"/>
      <c r="BC18" s="944"/>
      <c r="BD18" s="944"/>
      <c r="BE18" s="944"/>
      <c r="BF18" s="944"/>
      <c r="BG18" s="944"/>
      <c r="BH18" s="946"/>
      <c r="BI18" s="90"/>
      <c r="BJ18" s="90"/>
    </row>
    <row r="19" spans="2:62" ht="26.25" customHeight="1">
      <c r="B19" s="952"/>
      <c r="C19" s="953"/>
      <c r="D19" s="953"/>
      <c r="E19" s="953"/>
      <c r="F19" s="953"/>
      <c r="G19" s="953"/>
      <c r="H19" s="954"/>
      <c r="I19" s="953"/>
      <c r="J19" s="953"/>
      <c r="K19" s="953"/>
      <c r="L19" s="954"/>
      <c r="M19" s="945"/>
      <c r="N19" s="945"/>
      <c r="O19" s="945"/>
      <c r="P19" s="945"/>
      <c r="Q19" s="945"/>
      <c r="R19" s="945"/>
      <c r="S19" s="943" t="s">
        <v>76</v>
      </c>
      <c r="T19" s="943"/>
      <c r="U19" s="943"/>
      <c r="V19" s="943"/>
      <c r="W19" s="945" t="str">
        <f>'02入力票（その２）'!I24</f>
        <v/>
      </c>
      <c r="X19" s="945"/>
      <c r="Y19" s="945"/>
      <c r="Z19" s="945"/>
      <c r="AA19" s="945"/>
      <c r="AB19" s="945"/>
      <c r="AC19" s="947"/>
      <c r="AD19" s="957"/>
      <c r="AE19" s="958"/>
      <c r="AF19" s="958"/>
      <c r="AG19" s="958"/>
      <c r="AH19" s="958"/>
      <c r="AI19" s="958"/>
      <c r="AJ19" s="958"/>
      <c r="AK19" s="812"/>
      <c r="AL19" s="943"/>
      <c r="AM19" s="943"/>
      <c r="AN19" s="943"/>
      <c r="AO19" s="943"/>
      <c r="AP19" s="945"/>
      <c r="AQ19" s="945"/>
      <c r="AR19" s="945"/>
      <c r="AS19" s="945"/>
      <c r="AT19" s="945"/>
      <c r="AU19" s="945"/>
      <c r="AV19" s="943" t="s">
        <v>76</v>
      </c>
      <c r="AW19" s="943"/>
      <c r="AX19" s="943"/>
      <c r="AY19" s="943"/>
      <c r="AZ19" s="945" t="str">
        <f>'02入力票（その２）'!I44</f>
        <v/>
      </c>
      <c r="BA19" s="945"/>
      <c r="BB19" s="945"/>
      <c r="BC19" s="945"/>
      <c r="BD19" s="945"/>
      <c r="BE19" s="945"/>
      <c r="BF19" s="945"/>
      <c r="BG19" s="945"/>
      <c r="BH19" s="948"/>
      <c r="BI19" s="90"/>
      <c r="BJ19" s="90"/>
    </row>
    <row r="20" spans="2:62" ht="18" customHeight="1">
      <c r="B20" s="949" t="s">
        <v>612</v>
      </c>
      <c r="C20" s="950"/>
      <c r="D20" s="950"/>
      <c r="E20" s="950"/>
      <c r="F20" s="950"/>
      <c r="G20" s="950"/>
      <c r="H20" s="951"/>
      <c r="I20" s="680" t="s">
        <v>99</v>
      </c>
      <c r="J20" s="680"/>
      <c r="K20" s="680"/>
      <c r="L20" s="680"/>
      <c r="M20" s="830" t="str">
        <f>'02入力票（その２）'!I12</f>
        <v/>
      </c>
      <c r="N20" s="1015"/>
      <c r="O20" s="1015"/>
      <c r="P20" s="1015"/>
      <c r="Q20" s="1015"/>
      <c r="R20" s="831"/>
      <c r="S20" s="977"/>
      <c r="T20" s="977"/>
      <c r="U20" s="977"/>
      <c r="V20" s="977"/>
      <c r="W20" s="977"/>
      <c r="X20" s="977"/>
      <c r="Y20" s="977"/>
      <c r="Z20" s="977"/>
      <c r="AA20" s="977"/>
      <c r="AB20" s="977"/>
      <c r="AC20" s="978"/>
      <c r="AE20" s="231"/>
      <c r="AF20" s="231"/>
      <c r="AG20" s="231"/>
      <c r="AH20" s="231"/>
      <c r="AI20" s="231"/>
      <c r="AJ20" s="231"/>
      <c r="AK20" s="237"/>
      <c r="AL20" s="680" t="s">
        <v>99</v>
      </c>
      <c r="AM20" s="680"/>
      <c r="AN20" s="680"/>
      <c r="AO20" s="680"/>
      <c r="AP20" s="735" t="str">
        <f>'02入力票（その２）'!I31</f>
        <v/>
      </c>
      <c r="AQ20" s="735"/>
      <c r="AR20" s="735"/>
      <c r="AS20" s="735"/>
      <c r="AT20" s="735"/>
      <c r="AU20" s="735"/>
      <c r="AV20" s="977"/>
      <c r="AW20" s="977"/>
      <c r="AX20" s="977"/>
      <c r="AY20" s="977"/>
      <c r="AZ20" s="977"/>
      <c r="BA20" s="977"/>
      <c r="BB20" s="977"/>
      <c r="BC20" s="977"/>
      <c r="BD20" s="977"/>
      <c r="BE20" s="977"/>
      <c r="BF20" s="977"/>
      <c r="BG20" s="977"/>
      <c r="BH20" s="1006"/>
      <c r="BI20" s="90"/>
      <c r="BJ20" s="90"/>
    </row>
    <row r="21" spans="2:62" ht="18" customHeight="1">
      <c r="B21" s="1014"/>
      <c r="C21" s="829"/>
      <c r="D21" s="829"/>
      <c r="E21" s="829"/>
      <c r="F21" s="829"/>
      <c r="G21" s="829"/>
      <c r="H21" s="955"/>
      <c r="I21" s="1007" t="str">
        <f>S216</f>
        <v>※　選択してください。</v>
      </c>
      <c r="J21" s="1008"/>
      <c r="K21" s="1008"/>
      <c r="L21" s="1008"/>
      <c r="M21" s="1008"/>
      <c r="N21" s="1008"/>
      <c r="O21" s="1008"/>
      <c r="P21" s="1008"/>
      <c r="Q21" s="1008"/>
      <c r="R21" s="1008"/>
      <c r="S21" s="1008"/>
      <c r="T21" s="1008"/>
      <c r="U21" s="1008"/>
      <c r="V21" s="1008"/>
      <c r="W21" s="1008"/>
      <c r="X21" s="1008"/>
      <c r="Y21" s="1008"/>
      <c r="Z21" s="1008"/>
      <c r="AA21" s="1008"/>
      <c r="AB21" s="1008"/>
      <c r="AC21" s="1009"/>
      <c r="AD21" s="1010" t="s">
        <v>612</v>
      </c>
      <c r="AE21" s="829"/>
      <c r="AF21" s="829"/>
      <c r="AG21" s="829"/>
      <c r="AH21" s="829"/>
      <c r="AI21" s="829"/>
      <c r="AJ21" s="829"/>
      <c r="AK21" s="955"/>
      <c r="AL21" s="1007" t="str">
        <f>S218</f>
        <v>※　選択してください。</v>
      </c>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11"/>
      <c r="BI21" s="90"/>
      <c r="BJ21" s="90"/>
    </row>
    <row r="22" spans="2:62" ht="18" customHeight="1">
      <c r="B22" s="952"/>
      <c r="C22" s="953"/>
      <c r="D22" s="953"/>
      <c r="E22" s="953"/>
      <c r="F22" s="953"/>
      <c r="G22" s="953"/>
      <c r="H22" s="954"/>
      <c r="I22" s="898" t="str">
        <f>'02入力票（その２）'!I20</f>
        <v/>
      </c>
      <c r="J22" s="899"/>
      <c r="K22" s="899"/>
      <c r="L22" s="899"/>
      <c r="M22" s="899"/>
      <c r="N22" s="899"/>
      <c r="O22" s="899"/>
      <c r="P22" s="899"/>
      <c r="Q22" s="899"/>
      <c r="R22" s="899"/>
      <c r="S22" s="899"/>
      <c r="T22" s="899"/>
      <c r="U22" s="899"/>
      <c r="V22" s="899"/>
      <c r="W22" s="899"/>
      <c r="X22" s="899"/>
      <c r="Y22" s="899"/>
      <c r="Z22" s="899"/>
      <c r="AA22" s="899"/>
      <c r="AB22" s="899"/>
      <c r="AC22" s="1012"/>
      <c r="AD22" s="293"/>
      <c r="AE22" s="160"/>
      <c r="AF22" s="160"/>
      <c r="AG22" s="160"/>
      <c r="AH22" s="160"/>
      <c r="AI22" s="160"/>
      <c r="AJ22" s="160"/>
      <c r="AK22" s="242"/>
      <c r="AL22" s="898" t="str">
        <f>'02入力票（その２）'!I39</f>
        <v/>
      </c>
      <c r="AM22" s="899"/>
      <c r="AN22" s="899"/>
      <c r="AO22" s="899"/>
      <c r="AP22" s="899"/>
      <c r="AQ22" s="899"/>
      <c r="AR22" s="899"/>
      <c r="AS22" s="899"/>
      <c r="AT22" s="899"/>
      <c r="AU22" s="899"/>
      <c r="AV22" s="899"/>
      <c r="AW22" s="899"/>
      <c r="AX22" s="899"/>
      <c r="AY22" s="899"/>
      <c r="AZ22" s="899"/>
      <c r="BA22" s="899"/>
      <c r="BB22" s="899"/>
      <c r="BC22" s="899"/>
      <c r="BD22" s="899"/>
      <c r="BE22" s="899"/>
      <c r="BF22" s="899"/>
      <c r="BG22" s="899"/>
      <c r="BH22" s="1013"/>
      <c r="BI22" s="90"/>
      <c r="BJ22" s="90"/>
    </row>
    <row r="23" spans="2:62" ht="18" customHeight="1">
      <c r="B23" s="997" t="s">
        <v>613</v>
      </c>
      <c r="C23" s="958"/>
      <c r="D23" s="958"/>
      <c r="E23" s="958"/>
      <c r="F23" s="958"/>
      <c r="G23" s="958"/>
      <c r="H23" s="812"/>
      <c r="I23" s="740"/>
      <c r="J23" s="752"/>
      <c r="K23" s="752"/>
      <c r="L23" s="752"/>
      <c r="M23" s="752"/>
      <c r="N23" s="752"/>
      <c r="O23" s="752"/>
      <c r="P23" s="752"/>
      <c r="Q23" s="752"/>
      <c r="R23" s="752"/>
      <c r="S23" s="752"/>
      <c r="T23" s="752"/>
      <c r="U23" s="752"/>
      <c r="V23" s="752"/>
      <c r="W23" s="752"/>
      <c r="X23" s="752"/>
      <c r="Y23" s="752"/>
      <c r="Z23" s="752"/>
      <c r="AA23" s="752"/>
      <c r="AB23" s="752"/>
      <c r="AC23" s="998"/>
      <c r="AD23" s="957" t="s">
        <v>613</v>
      </c>
      <c r="AE23" s="958"/>
      <c r="AF23" s="958"/>
      <c r="AG23" s="958"/>
      <c r="AH23" s="958"/>
      <c r="AI23" s="958"/>
      <c r="AJ23" s="958"/>
      <c r="AK23" s="812"/>
      <c r="AL23" s="740"/>
      <c r="AM23" s="752"/>
      <c r="AN23" s="752"/>
      <c r="AO23" s="752"/>
      <c r="AP23" s="752"/>
      <c r="AQ23" s="752"/>
      <c r="AR23" s="752"/>
      <c r="AS23" s="752"/>
      <c r="AT23" s="752"/>
      <c r="AU23" s="752"/>
      <c r="AV23" s="752"/>
      <c r="AW23" s="752"/>
      <c r="AX23" s="752"/>
      <c r="AY23" s="752"/>
      <c r="AZ23" s="752"/>
      <c r="BA23" s="752"/>
      <c r="BB23" s="752"/>
      <c r="BC23" s="752"/>
      <c r="BD23" s="752"/>
      <c r="BE23" s="752"/>
      <c r="BF23" s="752"/>
      <c r="BG23" s="752"/>
      <c r="BH23" s="999"/>
      <c r="BI23" s="90"/>
      <c r="BJ23" s="90"/>
    </row>
    <row r="24" spans="2:62" ht="18" customHeight="1">
      <c r="B24" s="997" t="s">
        <v>614</v>
      </c>
      <c r="C24" s="958"/>
      <c r="D24" s="958"/>
      <c r="E24" s="958"/>
      <c r="F24" s="958"/>
      <c r="G24" s="958"/>
      <c r="H24" s="812"/>
      <c r="I24" s="740" t="str">
        <f>'02入力票（その２）'!I26</f>
        <v/>
      </c>
      <c r="J24" s="752"/>
      <c r="K24" s="752"/>
      <c r="L24" s="752"/>
      <c r="M24" s="752"/>
      <c r="N24" s="752"/>
      <c r="O24" s="752"/>
      <c r="P24" s="752"/>
      <c r="Q24" s="752"/>
      <c r="R24" s="752"/>
      <c r="S24" s="752"/>
      <c r="T24" s="752"/>
      <c r="U24" s="752"/>
      <c r="V24" s="752"/>
      <c r="W24" s="752"/>
      <c r="X24" s="752"/>
      <c r="Y24" s="752"/>
      <c r="Z24" s="752"/>
      <c r="AA24" s="752"/>
      <c r="AB24" s="752"/>
      <c r="AC24" s="998"/>
      <c r="AD24" s="957" t="s">
        <v>614</v>
      </c>
      <c r="AE24" s="958"/>
      <c r="AF24" s="958"/>
      <c r="AG24" s="958"/>
      <c r="AH24" s="958"/>
      <c r="AI24" s="958"/>
      <c r="AJ24" s="958"/>
      <c r="AK24" s="812"/>
      <c r="AL24" s="740" t="str">
        <f>'02入力票（その２）'!I46</f>
        <v/>
      </c>
      <c r="AM24" s="752"/>
      <c r="AN24" s="752"/>
      <c r="AO24" s="752"/>
      <c r="AP24" s="752"/>
      <c r="AQ24" s="752"/>
      <c r="AR24" s="752"/>
      <c r="AS24" s="752"/>
      <c r="AT24" s="752"/>
      <c r="AU24" s="752"/>
      <c r="AV24" s="752"/>
      <c r="AW24" s="752"/>
      <c r="AX24" s="752"/>
      <c r="AY24" s="752"/>
      <c r="AZ24" s="752"/>
      <c r="BA24" s="752"/>
      <c r="BB24" s="752"/>
      <c r="BC24" s="752"/>
      <c r="BD24" s="752"/>
      <c r="BE24" s="752"/>
      <c r="BF24" s="752"/>
      <c r="BG24" s="752"/>
      <c r="BH24" s="999"/>
      <c r="BI24" s="90"/>
      <c r="BJ24" s="90"/>
    </row>
    <row r="25" spans="2:62" ht="18" customHeight="1">
      <c r="B25" s="997" t="s">
        <v>85</v>
      </c>
      <c r="C25" s="958"/>
      <c r="D25" s="958"/>
      <c r="E25" s="958"/>
      <c r="F25" s="958"/>
      <c r="G25" s="958"/>
      <c r="H25" s="812"/>
      <c r="I25" s="740" t="str">
        <f>'02入力票（その２）'!I27</f>
        <v/>
      </c>
      <c r="J25" s="752"/>
      <c r="K25" s="752"/>
      <c r="L25" s="752"/>
      <c r="M25" s="752"/>
      <c r="N25" s="752"/>
      <c r="O25" s="752"/>
      <c r="P25" s="752"/>
      <c r="Q25" s="752"/>
      <c r="R25" s="752"/>
      <c r="S25" s="752"/>
      <c r="T25" s="752"/>
      <c r="U25" s="752"/>
      <c r="V25" s="752"/>
      <c r="W25" s="752"/>
      <c r="X25" s="752"/>
      <c r="Y25" s="752"/>
      <c r="Z25" s="752"/>
      <c r="AA25" s="752"/>
      <c r="AB25" s="752"/>
      <c r="AC25" s="998"/>
      <c r="AD25" s="957" t="s">
        <v>85</v>
      </c>
      <c r="AE25" s="958"/>
      <c r="AF25" s="958"/>
      <c r="AG25" s="958"/>
      <c r="AH25" s="958"/>
      <c r="AI25" s="958"/>
      <c r="AJ25" s="958"/>
      <c r="AK25" s="812"/>
      <c r="AL25" s="740" t="str">
        <f>'02入力票（その２）'!I47</f>
        <v/>
      </c>
      <c r="AM25" s="752"/>
      <c r="AN25" s="752"/>
      <c r="AO25" s="752"/>
      <c r="AP25" s="752"/>
      <c r="AQ25" s="752"/>
      <c r="AR25" s="752"/>
      <c r="AS25" s="752"/>
      <c r="AT25" s="752"/>
      <c r="AU25" s="752"/>
      <c r="AV25" s="752"/>
      <c r="AW25" s="752"/>
      <c r="AX25" s="752"/>
      <c r="AY25" s="752"/>
      <c r="AZ25" s="752"/>
      <c r="BA25" s="752"/>
      <c r="BB25" s="752"/>
      <c r="BC25" s="752"/>
      <c r="BD25" s="752"/>
      <c r="BE25" s="752"/>
      <c r="BF25" s="752"/>
      <c r="BG25" s="752"/>
      <c r="BH25" s="999"/>
      <c r="BI25" s="90"/>
      <c r="BJ25" s="90"/>
    </row>
    <row r="26" spans="2:62" ht="18" customHeight="1" thickBot="1">
      <c r="B26" s="1000" t="s">
        <v>792</v>
      </c>
      <c r="C26" s="1001"/>
      <c r="D26" s="1001"/>
      <c r="E26" s="1001"/>
      <c r="F26" s="1001"/>
      <c r="G26" s="1001"/>
      <c r="H26" s="826"/>
      <c r="I26" s="1002" t="str">
        <f>'02入力票（その２）'!I30</f>
        <v/>
      </c>
      <c r="J26" s="1002"/>
      <c r="K26" s="1002"/>
      <c r="L26" s="1002"/>
      <c r="M26" s="1002"/>
      <c r="N26" s="1002"/>
      <c r="O26" s="1002"/>
      <c r="P26" s="1002"/>
      <c r="Q26" s="1002"/>
      <c r="R26" s="1002"/>
      <c r="S26" s="1002"/>
      <c r="T26" s="1002"/>
      <c r="U26" s="1002"/>
      <c r="V26" s="1002"/>
      <c r="W26" s="1002"/>
      <c r="X26" s="1002"/>
      <c r="Y26" s="1002"/>
      <c r="Z26" s="1002"/>
      <c r="AA26" s="1002"/>
      <c r="AB26" s="1002"/>
      <c r="AC26" s="1003"/>
      <c r="AD26" s="1004" t="s">
        <v>872</v>
      </c>
      <c r="AE26" s="1001"/>
      <c r="AF26" s="1001"/>
      <c r="AG26" s="1001"/>
      <c r="AH26" s="1001"/>
      <c r="AI26" s="1001"/>
      <c r="AJ26" s="1001"/>
      <c r="AK26" s="826"/>
      <c r="AL26" s="1002" t="str">
        <f>'02入力票（その２）'!I49</f>
        <v/>
      </c>
      <c r="AM26" s="1002"/>
      <c r="AN26" s="1002"/>
      <c r="AO26" s="1002"/>
      <c r="AP26" s="1002"/>
      <c r="AQ26" s="1002"/>
      <c r="AR26" s="1002"/>
      <c r="AS26" s="1002"/>
      <c r="AT26" s="1002"/>
      <c r="AU26" s="1002"/>
      <c r="AV26" s="1002"/>
      <c r="AW26" s="1002"/>
      <c r="AX26" s="1002"/>
      <c r="AY26" s="1002"/>
      <c r="AZ26" s="1002"/>
      <c r="BA26" s="1002"/>
      <c r="BB26" s="1002"/>
      <c r="BC26" s="1002"/>
      <c r="BD26" s="1002"/>
      <c r="BE26" s="1002"/>
      <c r="BF26" s="1002"/>
      <c r="BG26" s="1002"/>
      <c r="BH26" s="1005"/>
      <c r="BI26" s="90"/>
      <c r="BJ26" s="90"/>
    </row>
    <row r="27" spans="2:62" ht="18" customHeight="1" thickBot="1">
      <c r="B27" s="672" t="s">
        <v>292</v>
      </c>
      <c r="C27" s="1031"/>
      <c r="D27" s="1031"/>
      <c r="E27" s="1031"/>
      <c r="F27" s="1031"/>
      <c r="G27" s="1031"/>
      <c r="H27" s="1032"/>
      <c r="I27" s="1033">
        <f>+AN192</f>
        <v>0</v>
      </c>
      <c r="J27" s="1034"/>
      <c r="K27" s="1034"/>
      <c r="L27" s="1034"/>
      <c r="M27" s="1034"/>
      <c r="N27" s="1034"/>
      <c r="O27" s="1034"/>
      <c r="P27" s="1034"/>
      <c r="Q27" s="1035"/>
      <c r="R27" s="633" t="s">
        <v>873</v>
      </c>
      <c r="S27" s="634"/>
      <c r="T27" s="673"/>
      <c r="U27" s="1033">
        <f>+AV175</f>
        <v>0</v>
      </c>
      <c r="V27" s="1034"/>
      <c r="W27" s="1034"/>
      <c r="X27" s="1034"/>
      <c r="Y27" s="1034"/>
      <c r="Z27" s="1034"/>
      <c r="AA27" s="1034"/>
      <c r="AB27" s="1034"/>
      <c r="AC27" s="1035"/>
      <c r="AD27" s="1036" t="s">
        <v>294</v>
      </c>
      <c r="AE27" s="1037"/>
      <c r="AF27" s="1037"/>
      <c r="AG27" s="1037"/>
      <c r="AH27" s="1037"/>
      <c r="AI27" s="1037"/>
      <c r="AJ27" s="1037"/>
      <c r="AK27" s="1037"/>
      <c r="AL27" s="1033">
        <f>+AN195</f>
        <v>0</v>
      </c>
      <c r="AM27" s="1034"/>
      <c r="AN27" s="1034"/>
      <c r="AO27" s="1034"/>
      <c r="AP27" s="1034"/>
      <c r="AQ27" s="1034"/>
      <c r="AR27" s="1034"/>
      <c r="AS27" s="1034"/>
      <c r="AT27" s="1034"/>
      <c r="AU27" s="1035"/>
      <c r="AV27" s="633" t="s">
        <v>88</v>
      </c>
      <c r="AW27" s="634"/>
      <c r="AX27" s="634"/>
      <c r="AY27" s="634"/>
      <c r="AZ27" s="673"/>
      <c r="BA27" s="1024" t="str">
        <f>+P201</f>
        <v/>
      </c>
      <c r="BB27" s="1025"/>
      <c r="BC27" s="1025"/>
      <c r="BD27" s="1025"/>
      <c r="BE27" s="1025"/>
      <c r="BF27" s="1025"/>
      <c r="BG27" s="1025"/>
      <c r="BH27" s="1026"/>
      <c r="BI27" s="90"/>
      <c r="BJ27" s="90"/>
    </row>
    <row r="28" spans="2:62" ht="18" customHeight="1" thickBot="1">
      <c r="B28" s="1027" t="s">
        <v>874</v>
      </c>
      <c r="C28" s="1028"/>
      <c r="D28" s="1028"/>
      <c r="E28" s="1028"/>
      <c r="F28" s="1028"/>
      <c r="G28" s="1028"/>
      <c r="H28" s="1028"/>
      <c r="I28" s="1028" t="s">
        <v>875</v>
      </c>
      <c r="J28" s="1028"/>
      <c r="K28" s="1028"/>
      <c r="L28" s="1028"/>
      <c r="M28" s="1028"/>
      <c r="N28" s="1028" t="s">
        <v>876</v>
      </c>
      <c r="O28" s="1028"/>
      <c r="P28" s="1028"/>
      <c r="Q28" s="1028"/>
      <c r="R28" s="1028"/>
      <c r="S28" s="1028"/>
      <c r="T28" s="1016"/>
      <c r="U28" s="1027" t="s">
        <v>874</v>
      </c>
      <c r="V28" s="1028"/>
      <c r="W28" s="1028"/>
      <c r="X28" s="1028"/>
      <c r="Y28" s="1028"/>
      <c r="Z28" s="1028"/>
      <c r="AA28" s="1028"/>
      <c r="AB28" s="1028" t="s">
        <v>875</v>
      </c>
      <c r="AC28" s="1028"/>
      <c r="AD28" s="1028"/>
      <c r="AE28" s="1028"/>
      <c r="AF28" s="1028"/>
      <c r="AG28" s="1028"/>
      <c r="AH28" s="1028" t="s">
        <v>876</v>
      </c>
      <c r="AI28" s="1028"/>
      <c r="AJ28" s="1028"/>
      <c r="AK28" s="1028"/>
      <c r="AL28" s="1028"/>
      <c r="AM28" s="1028"/>
      <c r="AN28" s="1029"/>
      <c r="AO28" s="1030" t="s">
        <v>874</v>
      </c>
      <c r="AP28" s="1028"/>
      <c r="AQ28" s="1028"/>
      <c r="AR28" s="1028"/>
      <c r="AS28" s="1028"/>
      <c r="AT28" s="1028"/>
      <c r="AU28" s="1028"/>
      <c r="AV28" s="1028" t="s">
        <v>875</v>
      </c>
      <c r="AW28" s="1028"/>
      <c r="AX28" s="1028"/>
      <c r="AY28" s="1028"/>
      <c r="AZ28" s="1028"/>
      <c r="BA28" s="1016" t="s">
        <v>876</v>
      </c>
      <c r="BB28" s="1017"/>
      <c r="BC28" s="1017"/>
      <c r="BD28" s="1017"/>
      <c r="BE28" s="1017"/>
      <c r="BF28" s="1017"/>
      <c r="BG28" s="1017"/>
      <c r="BH28" s="1018"/>
      <c r="BI28" s="90"/>
      <c r="BJ28" s="90"/>
    </row>
    <row r="29" spans="2:62" ht="18" customHeight="1" thickTop="1">
      <c r="B29" s="711" t="s">
        <v>261</v>
      </c>
      <c r="C29" s="712"/>
      <c r="D29" s="712"/>
      <c r="E29" s="712"/>
      <c r="F29" s="712"/>
      <c r="G29" s="712"/>
      <c r="H29" s="712"/>
      <c r="I29" s="772" t="str">
        <f>'02入力票（その２）'!I110</f>
        <v/>
      </c>
      <c r="J29" s="772"/>
      <c r="K29" s="772"/>
      <c r="L29" s="772"/>
      <c r="M29" s="772"/>
      <c r="N29" s="1019" t="str">
        <f>'02入力票（その２）'!I111</f>
        <v/>
      </c>
      <c r="O29" s="1019"/>
      <c r="P29" s="1019"/>
      <c r="Q29" s="1019"/>
      <c r="R29" s="1019"/>
      <c r="S29" s="1019"/>
      <c r="T29" s="1020"/>
      <c r="U29" s="711" t="s">
        <v>274</v>
      </c>
      <c r="V29" s="712"/>
      <c r="W29" s="712"/>
      <c r="X29" s="712"/>
      <c r="Y29" s="712"/>
      <c r="Z29" s="712"/>
      <c r="AA29" s="712"/>
      <c r="AB29" s="772" t="str">
        <f>'02入力票（その２）'!I118</f>
        <v/>
      </c>
      <c r="AC29" s="772"/>
      <c r="AD29" s="772"/>
      <c r="AE29" s="772"/>
      <c r="AF29" s="772"/>
      <c r="AG29" s="772"/>
      <c r="AH29" s="1019" t="str">
        <f>'02入力票（その２）'!I119</f>
        <v/>
      </c>
      <c r="AI29" s="1019"/>
      <c r="AJ29" s="1019"/>
      <c r="AK29" s="1019"/>
      <c r="AL29" s="1019"/>
      <c r="AM29" s="1019"/>
      <c r="AN29" s="1021"/>
      <c r="AO29" s="954" t="s">
        <v>286</v>
      </c>
      <c r="AP29" s="712"/>
      <c r="AQ29" s="712"/>
      <c r="AR29" s="712"/>
      <c r="AS29" s="712"/>
      <c r="AT29" s="712"/>
      <c r="AU29" s="712"/>
      <c r="AV29" s="772" t="str">
        <f>'02入力票（その２）'!I126</f>
        <v/>
      </c>
      <c r="AW29" s="772"/>
      <c r="AX29" s="772"/>
      <c r="AY29" s="772"/>
      <c r="AZ29" s="772"/>
      <c r="BA29" s="1020" t="str">
        <f>'02入力票（その２）'!I127</f>
        <v/>
      </c>
      <c r="BB29" s="1022"/>
      <c r="BC29" s="1022"/>
      <c r="BD29" s="1022"/>
      <c r="BE29" s="1022"/>
      <c r="BF29" s="1022"/>
      <c r="BG29" s="1022"/>
      <c r="BH29" s="1023"/>
      <c r="BI29" s="90"/>
      <c r="BJ29" s="90"/>
    </row>
    <row r="30" spans="2:62" ht="18" customHeight="1">
      <c r="B30" s="679" t="s">
        <v>265</v>
      </c>
      <c r="C30" s="680"/>
      <c r="D30" s="680"/>
      <c r="E30" s="680"/>
      <c r="F30" s="680"/>
      <c r="G30" s="680"/>
      <c r="H30" s="680"/>
      <c r="I30" s="623" t="str">
        <f>'02入力票（その２）'!I112</f>
        <v/>
      </c>
      <c r="J30" s="623"/>
      <c r="K30" s="623"/>
      <c r="L30" s="623"/>
      <c r="M30" s="623"/>
      <c r="N30" s="760" t="str">
        <f>'02入力票（その２）'!I113</f>
        <v/>
      </c>
      <c r="O30" s="760"/>
      <c r="P30" s="760"/>
      <c r="Q30" s="760"/>
      <c r="R30" s="760"/>
      <c r="S30" s="760"/>
      <c r="T30" s="761"/>
      <c r="U30" s="679" t="s">
        <v>277</v>
      </c>
      <c r="V30" s="680"/>
      <c r="W30" s="680"/>
      <c r="X30" s="680"/>
      <c r="Y30" s="680"/>
      <c r="Z30" s="680"/>
      <c r="AA30" s="680"/>
      <c r="AB30" s="623" t="str">
        <f>'02入力票（その２）'!I120</f>
        <v/>
      </c>
      <c r="AC30" s="623"/>
      <c r="AD30" s="623"/>
      <c r="AE30" s="623"/>
      <c r="AF30" s="623"/>
      <c r="AG30" s="623"/>
      <c r="AH30" s="760" t="str">
        <f>'02入力票（その２）'!I121</f>
        <v/>
      </c>
      <c r="AI30" s="760"/>
      <c r="AJ30" s="760"/>
      <c r="AK30" s="760"/>
      <c r="AL30" s="760"/>
      <c r="AM30" s="760"/>
      <c r="AN30" s="1048"/>
      <c r="AO30" s="1046"/>
      <c r="AP30" s="1047"/>
      <c r="AQ30" s="1047"/>
      <c r="AR30" s="1047"/>
      <c r="AS30" s="1047"/>
      <c r="AT30" s="1047"/>
      <c r="AU30" s="1047"/>
      <c r="AV30" s="935"/>
      <c r="AW30" s="935"/>
      <c r="AX30" s="935"/>
      <c r="AY30" s="935"/>
      <c r="AZ30" s="935"/>
      <c r="BA30" s="1038"/>
      <c r="BB30" s="1039"/>
      <c r="BC30" s="1039"/>
      <c r="BD30" s="1039"/>
      <c r="BE30" s="1039"/>
      <c r="BF30" s="1039"/>
      <c r="BG30" s="1039"/>
      <c r="BH30" s="1040"/>
      <c r="BI30" s="90"/>
      <c r="BJ30" s="90"/>
    </row>
    <row r="31" spans="2:62" ht="18" customHeight="1">
      <c r="B31" s="679" t="s">
        <v>268</v>
      </c>
      <c r="C31" s="680"/>
      <c r="D31" s="680"/>
      <c r="E31" s="680"/>
      <c r="F31" s="680"/>
      <c r="G31" s="680"/>
      <c r="H31" s="680"/>
      <c r="I31" s="623" t="str">
        <f>'02入力票（その２）'!I114</f>
        <v/>
      </c>
      <c r="J31" s="623"/>
      <c r="K31" s="623"/>
      <c r="L31" s="623"/>
      <c r="M31" s="623"/>
      <c r="N31" s="760" t="str">
        <f>'02入力票（その２）'!I115</f>
        <v/>
      </c>
      <c r="O31" s="760"/>
      <c r="P31" s="760"/>
      <c r="Q31" s="760"/>
      <c r="R31" s="760"/>
      <c r="S31" s="760"/>
      <c r="T31" s="761"/>
      <c r="U31" s="679" t="s">
        <v>280</v>
      </c>
      <c r="V31" s="680"/>
      <c r="W31" s="680"/>
      <c r="X31" s="680"/>
      <c r="Y31" s="680"/>
      <c r="Z31" s="680"/>
      <c r="AA31" s="680"/>
      <c r="AB31" s="623" t="str">
        <f>'02入力票（その２）'!I122</f>
        <v/>
      </c>
      <c r="AC31" s="623"/>
      <c r="AD31" s="623"/>
      <c r="AE31" s="623"/>
      <c r="AF31" s="623"/>
      <c r="AG31" s="623"/>
      <c r="AH31" s="760" t="str">
        <f>'02入力票（その２）'!I123</f>
        <v/>
      </c>
      <c r="AI31" s="760"/>
      <c r="AJ31" s="760"/>
      <c r="AK31" s="760"/>
      <c r="AL31" s="760"/>
      <c r="AM31" s="760"/>
      <c r="AN31" s="1048"/>
      <c r="AO31" s="1046"/>
      <c r="AP31" s="1047"/>
      <c r="AQ31" s="1047"/>
      <c r="AR31" s="1047"/>
      <c r="AS31" s="1047"/>
      <c r="AT31" s="1047"/>
      <c r="AU31" s="1047"/>
      <c r="AV31" s="935"/>
      <c r="AW31" s="935"/>
      <c r="AX31" s="935"/>
      <c r="AY31" s="935"/>
      <c r="AZ31" s="935"/>
      <c r="BA31" s="1038"/>
      <c r="BB31" s="1039"/>
      <c r="BC31" s="1039"/>
      <c r="BD31" s="1039"/>
      <c r="BE31" s="1039"/>
      <c r="BF31" s="1039"/>
      <c r="BG31" s="1039"/>
      <c r="BH31" s="1040"/>
      <c r="BI31" s="90"/>
      <c r="BJ31" s="90"/>
    </row>
    <row r="32" spans="2:62" ht="18" customHeight="1" thickBot="1">
      <c r="B32" s="681" t="s">
        <v>271</v>
      </c>
      <c r="C32" s="682"/>
      <c r="D32" s="682"/>
      <c r="E32" s="682"/>
      <c r="F32" s="682"/>
      <c r="G32" s="682"/>
      <c r="H32" s="682"/>
      <c r="I32" s="748" t="str">
        <f>'02入力票（その２）'!I116</f>
        <v/>
      </c>
      <c r="J32" s="748"/>
      <c r="K32" s="748"/>
      <c r="L32" s="748"/>
      <c r="M32" s="748"/>
      <c r="N32" s="1041" t="str">
        <f>'02入力票（その２）'!I117</f>
        <v/>
      </c>
      <c r="O32" s="1041"/>
      <c r="P32" s="1041"/>
      <c r="Q32" s="1041"/>
      <c r="R32" s="1041"/>
      <c r="S32" s="1041"/>
      <c r="T32" s="1042"/>
      <c r="U32" s="681" t="s">
        <v>877</v>
      </c>
      <c r="V32" s="682"/>
      <c r="W32" s="682"/>
      <c r="X32" s="682"/>
      <c r="Y32" s="682"/>
      <c r="Z32" s="682"/>
      <c r="AA32" s="682"/>
      <c r="AB32" s="748" t="str">
        <f>'02入力票（その２）'!I124</f>
        <v/>
      </c>
      <c r="AC32" s="748"/>
      <c r="AD32" s="748"/>
      <c r="AE32" s="748"/>
      <c r="AF32" s="748"/>
      <c r="AG32" s="748"/>
      <c r="AH32" s="1041" t="str">
        <f>'02入力票（その２）'!I125</f>
        <v/>
      </c>
      <c r="AI32" s="1041"/>
      <c r="AJ32" s="1041"/>
      <c r="AK32" s="1041"/>
      <c r="AL32" s="1041"/>
      <c r="AM32" s="1041"/>
      <c r="AN32" s="1043"/>
      <c r="AO32" s="1044"/>
      <c r="AP32" s="1045"/>
      <c r="AQ32" s="1045"/>
      <c r="AR32" s="1045"/>
      <c r="AS32" s="1045"/>
      <c r="AT32" s="1045"/>
      <c r="AU32" s="1045"/>
      <c r="AV32" s="939"/>
      <c r="AW32" s="939"/>
      <c r="AX32" s="939"/>
      <c r="AY32" s="939"/>
      <c r="AZ32" s="939"/>
      <c r="BA32" s="1057"/>
      <c r="BB32" s="1058"/>
      <c r="BC32" s="1058"/>
      <c r="BD32" s="1058"/>
      <c r="BE32" s="1058"/>
      <c r="BF32" s="1058"/>
      <c r="BG32" s="1058"/>
      <c r="BH32" s="1059"/>
      <c r="BI32" s="90"/>
      <c r="BJ32" s="90"/>
    </row>
    <row r="33" spans="2:63" ht="27.75" customHeight="1" thickBot="1">
      <c r="B33" s="1060" t="s">
        <v>2464</v>
      </c>
      <c r="C33" s="1061"/>
      <c r="D33" s="1061"/>
      <c r="E33" s="1061"/>
      <c r="F33" s="1061"/>
      <c r="G33" s="1061"/>
      <c r="H33" s="1061"/>
      <c r="I33" s="1061"/>
      <c r="J33" s="1061"/>
      <c r="K33" s="1061"/>
      <c r="L33" s="1061"/>
      <c r="M33" s="1061"/>
      <c r="N33" s="1061"/>
      <c r="O33" s="1062"/>
      <c r="P33" s="1066" t="s">
        <v>624</v>
      </c>
      <c r="Q33" s="1067"/>
      <c r="R33" s="1067"/>
      <c r="S33" s="1067"/>
      <c r="T33" s="1067"/>
      <c r="U33" s="779" t="str">
        <f>'02入力票（その２）'!I52</f>
        <v/>
      </c>
      <c r="V33" s="1068"/>
      <c r="W33" s="1068"/>
      <c r="X33" s="1068"/>
      <c r="Y33" s="1068"/>
      <c r="Z33" s="1068"/>
      <c r="AA33" s="795"/>
      <c r="AB33" s="806" t="s">
        <v>625</v>
      </c>
      <c r="AC33" s="806"/>
      <c r="AD33" s="806"/>
      <c r="AE33" s="806"/>
      <c r="AF33" s="806"/>
      <c r="AG33" s="806"/>
      <c r="AH33" s="779" t="str">
        <f>'02入力票（その２）'!I53</f>
        <v/>
      </c>
      <c r="AI33" s="1068"/>
      <c r="AJ33" s="1068"/>
      <c r="AK33" s="1068"/>
      <c r="AL33" s="1068"/>
      <c r="AM33" s="795"/>
      <c r="AN33" s="674" t="s">
        <v>614</v>
      </c>
      <c r="AO33" s="674"/>
      <c r="AP33" s="674"/>
      <c r="AQ33" s="674"/>
      <c r="AR33" s="807" t="str">
        <f>'02入力票（その２）'!I55</f>
        <v/>
      </c>
      <c r="AS33" s="1069"/>
      <c r="AT33" s="1069"/>
      <c r="AU33" s="1069"/>
      <c r="AV33" s="1069"/>
      <c r="AW33" s="1069"/>
      <c r="AX33" s="808"/>
      <c r="AY33" s="674" t="s">
        <v>85</v>
      </c>
      <c r="AZ33" s="674"/>
      <c r="BA33" s="674"/>
      <c r="BB33" s="674"/>
      <c r="BC33" s="807" t="str">
        <f>'02入力票（その２）'!I56</f>
        <v/>
      </c>
      <c r="BD33" s="1069"/>
      <c r="BE33" s="1069"/>
      <c r="BF33" s="1069"/>
      <c r="BG33" s="1069"/>
      <c r="BH33" s="1070"/>
      <c r="BI33" s="90"/>
      <c r="BJ33" s="90"/>
    </row>
    <row r="34" spans="2:63" ht="17.25" customHeight="1" thickBot="1">
      <c r="B34" s="1063"/>
      <c r="C34" s="1064"/>
      <c r="D34" s="1064"/>
      <c r="E34" s="1064"/>
      <c r="F34" s="1064"/>
      <c r="G34" s="1064"/>
      <c r="H34" s="1064"/>
      <c r="I34" s="1064"/>
      <c r="J34" s="1064"/>
      <c r="K34" s="1064"/>
      <c r="L34" s="1064"/>
      <c r="M34" s="1064"/>
      <c r="N34" s="1064"/>
      <c r="O34" s="1065"/>
      <c r="P34" s="1053" t="s">
        <v>878</v>
      </c>
      <c r="Q34" s="674"/>
      <c r="R34" s="674"/>
      <c r="S34" s="674"/>
      <c r="T34" s="674"/>
      <c r="U34" s="674"/>
      <c r="V34" s="674"/>
      <c r="W34" s="674"/>
      <c r="X34" s="674"/>
      <c r="Y34" s="674" t="str">
        <f>'02入力票（その２）'!I57</f>
        <v/>
      </c>
      <c r="Z34" s="674"/>
      <c r="AA34" s="674"/>
      <c r="AB34" s="674"/>
      <c r="AC34" s="674"/>
      <c r="AD34" s="674"/>
      <c r="AE34" s="674"/>
      <c r="AF34" s="674"/>
      <c r="AG34" s="674"/>
      <c r="AH34" s="674"/>
      <c r="AI34" s="674"/>
      <c r="AJ34" s="674"/>
      <c r="AK34" s="674"/>
      <c r="AL34" s="674"/>
      <c r="AM34" s="1054"/>
      <c r="AN34" s="90"/>
      <c r="AO34" s="90"/>
      <c r="AP34" s="90"/>
      <c r="AQ34" s="90"/>
      <c r="AR34" s="90"/>
      <c r="AS34" s="90"/>
      <c r="AT34" s="90"/>
      <c r="AU34" s="90"/>
      <c r="AV34" s="90"/>
      <c r="AW34" s="90"/>
      <c r="AX34" s="90"/>
      <c r="BI34" s="90"/>
      <c r="BJ34" s="90"/>
    </row>
    <row r="35" spans="2:63" ht="12" customHeight="1">
      <c r="B35" s="90" t="s">
        <v>879</v>
      </c>
      <c r="C35" s="90" t="s">
        <v>880</v>
      </c>
      <c r="D35" s="89"/>
      <c r="E35" s="89"/>
      <c r="F35" s="89"/>
      <c r="G35" s="89"/>
      <c r="H35" s="89"/>
      <c r="I35" s="89"/>
      <c r="J35" s="89"/>
      <c r="K35" s="89"/>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row>
    <row r="36" spans="2:63" ht="12" customHeight="1">
      <c r="B36" s="90"/>
      <c r="C36" s="90" t="s">
        <v>881</v>
      </c>
      <c r="D36" s="89"/>
      <c r="E36" s="89"/>
      <c r="F36" s="89"/>
      <c r="G36" s="89"/>
      <c r="H36" s="89"/>
      <c r="I36" s="89"/>
      <c r="J36" s="89"/>
      <c r="K36" s="89"/>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Z36" s="90"/>
      <c r="BA36" s="90"/>
      <c r="BB36" s="90"/>
      <c r="BC36" s="90"/>
      <c r="BD36" s="90"/>
      <c r="BE36" s="90"/>
      <c r="BF36" s="90"/>
      <c r="BG36" s="90"/>
      <c r="BH36" s="198"/>
      <c r="BI36" s="90"/>
      <c r="BJ36" s="90"/>
    </row>
    <row r="37" spans="2:63" ht="23.25" customHeight="1" thickBot="1">
      <c r="B37" s="176" t="s">
        <v>858</v>
      </c>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BA37" s="201"/>
      <c r="BB37" s="201"/>
      <c r="BC37" s="201"/>
      <c r="BD37" s="201"/>
      <c r="BE37" s="201"/>
      <c r="BF37" s="201"/>
      <c r="BG37" s="201"/>
      <c r="BH37" s="202" t="str">
        <f>P127</f>
        <v/>
      </c>
      <c r="BI37" s="90"/>
      <c r="BJ37" s="90"/>
      <c r="BK37" s="90"/>
    </row>
    <row r="38" spans="2:63" ht="20.100000000000001" customHeight="1">
      <c r="B38" s="89"/>
      <c r="C38" s="1055" t="s">
        <v>1</v>
      </c>
      <c r="D38" s="789"/>
      <c r="E38" s="789"/>
      <c r="F38" s="789"/>
      <c r="G38" s="789"/>
      <c r="H38" s="790"/>
      <c r="I38" s="788" t="s">
        <v>882</v>
      </c>
      <c r="J38" s="789"/>
      <c r="K38" s="789"/>
      <c r="L38" s="789"/>
      <c r="M38" s="789"/>
      <c r="N38" s="790"/>
      <c r="O38" s="763" t="s">
        <v>883</v>
      </c>
      <c r="P38" s="763"/>
      <c r="Q38" s="763"/>
      <c r="R38" s="763"/>
      <c r="S38" s="763"/>
      <c r="T38" s="763" t="s">
        <v>884</v>
      </c>
      <c r="U38" s="763"/>
      <c r="V38" s="763"/>
      <c r="W38" s="763" t="s">
        <v>885</v>
      </c>
      <c r="X38" s="763"/>
      <c r="Y38" s="763"/>
      <c r="Z38" s="763"/>
      <c r="AA38" s="763"/>
      <c r="AB38" s="789" t="s">
        <v>884</v>
      </c>
      <c r="AC38" s="789"/>
      <c r="AD38" s="790"/>
      <c r="AE38" s="758" t="s">
        <v>886</v>
      </c>
      <c r="AF38" s="759"/>
      <c r="AG38" s="759"/>
      <c r="AH38" s="759"/>
      <c r="AI38" s="759"/>
      <c r="AJ38" s="759"/>
      <c r="AK38" s="759"/>
      <c r="AL38" s="759"/>
      <c r="AM38" s="759"/>
      <c r="AN38" s="759"/>
      <c r="AO38" s="759"/>
      <c r="AP38" s="759"/>
      <c r="AQ38" s="759"/>
      <c r="AR38" s="759"/>
      <c r="AS38" s="759"/>
      <c r="AT38" s="759"/>
      <c r="AU38" s="759"/>
      <c r="AV38" s="759"/>
      <c r="AW38" s="759"/>
      <c r="AX38" s="759"/>
      <c r="AY38" s="963"/>
      <c r="AZ38" s="788" t="s">
        <v>636</v>
      </c>
      <c r="BA38" s="789"/>
      <c r="BB38" s="789"/>
      <c r="BC38" s="789"/>
      <c r="BD38" s="789"/>
      <c r="BE38" s="789"/>
      <c r="BF38" s="789"/>
      <c r="BG38" s="789"/>
      <c r="BH38" s="798"/>
      <c r="BI38" s="90"/>
      <c r="BJ38" s="90"/>
      <c r="BK38" s="90"/>
    </row>
    <row r="39" spans="2:63" ht="20.100000000000001" customHeight="1" thickBot="1">
      <c r="B39" s="89"/>
      <c r="C39" s="1056"/>
      <c r="D39" s="1002"/>
      <c r="E39" s="1002"/>
      <c r="F39" s="1002"/>
      <c r="G39" s="1002"/>
      <c r="H39" s="1050"/>
      <c r="I39" s="1049" t="s">
        <v>887</v>
      </c>
      <c r="J39" s="1002"/>
      <c r="K39" s="1002"/>
      <c r="L39" s="1002"/>
      <c r="M39" s="1002"/>
      <c r="N39" s="1050"/>
      <c r="O39" s="748"/>
      <c r="P39" s="748"/>
      <c r="Q39" s="748"/>
      <c r="R39" s="748"/>
      <c r="S39" s="748"/>
      <c r="T39" s="748"/>
      <c r="U39" s="748"/>
      <c r="V39" s="748"/>
      <c r="W39" s="748"/>
      <c r="X39" s="748"/>
      <c r="Y39" s="748"/>
      <c r="Z39" s="748"/>
      <c r="AA39" s="748"/>
      <c r="AB39" s="1002"/>
      <c r="AC39" s="1002"/>
      <c r="AD39" s="1050"/>
      <c r="AE39" s="744" t="s">
        <v>1</v>
      </c>
      <c r="AF39" s="757"/>
      <c r="AG39" s="757"/>
      <c r="AH39" s="757"/>
      <c r="AI39" s="757"/>
      <c r="AJ39" s="757"/>
      <c r="AK39" s="757"/>
      <c r="AL39" s="757"/>
      <c r="AM39" s="1051"/>
      <c r="AN39" s="744" t="s">
        <v>888</v>
      </c>
      <c r="AO39" s="745"/>
      <c r="AP39" s="745"/>
      <c r="AQ39" s="1052"/>
      <c r="AR39" s="744" t="s">
        <v>889</v>
      </c>
      <c r="AS39" s="745"/>
      <c r="AT39" s="745"/>
      <c r="AU39" s="1052"/>
      <c r="AV39" s="744" t="s">
        <v>890</v>
      </c>
      <c r="AW39" s="745"/>
      <c r="AX39" s="745"/>
      <c r="AY39" s="1052"/>
      <c r="AZ39" s="1049"/>
      <c r="BA39" s="1002"/>
      <c r="BB39" s="1002"/>
      <c r="BC39" s="1002"/>
      <c r="BD39" s="1002"/>
      <c r="BE39" s="1002"/>
      <c r="BF39" s="1002"/>
      <c r="BG39" s="1002"/>
      <c r="BH39" s="1005"/>
      <c r="BI39" s="445" t="s">
        <v>2438</v>
      </c>
      <c r="BJ39" s="90"/>
      <c r="BK39" s="90"/>
    </row>
    <row r="40" spans="2:63" ht="20.100000000000001" customHeight="1">
      <c r="B40" s="89"/>
      <c r="C40" s="1111" t="s">
        <v>891</v>
      </c>
      <c r="D40" s="657" t="s">
        <v>523</v>
      </c>
      <c r="E40" s="829"/>
      <c r="F40" s="829"/>
      <c r="G40" s="829"/>
      <c r="H40" s="829"/>
      <c r="I40" s="1083">
        <f>IF(ISBLANK(AV169),"",AV169)</f>
        <v>0</v>
      </c>
      <c r="J40" s="1084"/>
      <c r="K40" s="1084"/>
      <c r="L40" s="1084"/>
      <c r="M40" s="1084"/>
      <c r="N40" s="1085"/>
      <c r="O40" s="657" t="s">
        <v>892</v>
      </c>
      <c r="P40" s="829"/>
      <c r="Q40" s="829"/>
      <c r="R40" s="829"/>
      <c r="S40" s="829"/>
      <c r="T40" s="1093" t="str">
        <f>IF(ISBLANK(AA179),"",AA179)</f>
        <v/>
      </c>
      <c r="U40" s="846"/>
      <c r="V40" s="846"/>
      <c r="W40" s="657" t="s">
        <v>893</v>
      </c>
      <c r="X40" s="829"/>
      <c r="Y40" s="829"/>
      <c r="Z40" s="829"/>
      <c r="AA40" s="829"/>
      <c r="AB40" s="1093" t="str">
        <f>IF(ISBLANK(AE179),"",AE179)</f>
        <v/>
      </c>
      <c r="AC40" s="846"/>
      <c r="AD40" s="1094"/>
      <c r="AE40" s="962" t="s">
        <v>894</v>
      </c>
      <c r="AF40" s="960"/>
      <c r="AG40" s="960"/>
      <c r="AH40" s="960"/>
      <c r="AI40" s="960"/>
      <c r="AJ40" s="960"/>
      <c r="AK40" s="960"/>
      <c r="AL40" s="960"/>
      <c r="AM40" s="961"/>
      <c r="AN40" s="727">
        <v>2101</v>
      </c>
      <c r="AO40" s="1095"/>
      <c r="AP40" s="1095"/>
      <c r="AQ40" s="1096"/>
      <c r="AR40" s="758" t="str">
        <f>IF(ISBLANK(C147),"",C147)</f>
        <v>　</v>
      </c>
      <c r="AS40" s="759"/>
      <c r="AT40" s="759"/>
      <c r="AU40" s="963"/>
      <c r="AV40" s="727" t="str">
        <f>IF(ISBLANK(C148),"",C148)</f>
        <v>　</v>
      </c>
      <c r="AW40" s="1095"/>
      <c r="AX40" s="1095"/>
      <c r="AY40" s="1096"/>
      <c r="AZ40" s="1097"/>
      <c r="BA40" s="1098"/>
      <c r="BB40" s="1098"/>
      <c r="BC40" s="1098"/>
      <c r="BD40" s="1098"/>
      <c r="BE40" s="1098"/>
      <c r="BF40" s="1098"/>
      <c r="BG40" s="1098"/>
      <c r="BH40" s="1099"/>
      <c r="BI40" s="90"/>
      <c r="BJ40" s="90"/>
      <c r="BK40" s="90"/>
    </row>
    <row r="41" spans="2:63" ht="20.100000000000001" customHeight="1">
      <c r="B41" s="89"/>
      <c r="C41" s="967"/>
      <c r="D41" s="657"/>
      <c r="E41" s="829"/>
      <c r="F41" s="829"/>
      <c r="G41" s="829"/>
      <c r="H41" s="829"/>
      <c r="I41" s="1086"/>
      <c r="J41" s="1087"/>
      <c r="K41" s="1087"/>
      <c r="L41" s="1087"/>
      <c r="M41" s="1087"/>
      <c r="N41" s="1088"/>
      <c r="O41" s="657"/>
      <c r="P41" s="829"/>
      <c r="Q41" s="829"/>
      <c r="R41" s="829"/>
      <c r="S41" s="829"/>
      <c r="T41" s="1093"/>
      <c r="U41" s="846"/>
      <c r="V41" s="846"/>
      <c r="W41" s="657"/>
      <c r="X41" s="829"/>
      <c r="Y41" s="829"/>
      <c r="Z41" s="829"/>
      <c r="AA41" s="829"/>
      <c r="AB41" s="1093"/>
      <c r="AC41" s="846"/>
      <c r="AD41" s="1094"/>
      <c r="AE41" s="1103" t="s">
        <v>895</v>
      </c>
      <c r="AF41" s="958"/>
      <c r="AG41" s="958"/>
      <c r="AH41" s="958"/>
      <c r="AI41" s="958"/>
      <c r="AJ41" s="958"/>
      <c r="AK41" s="958"/>
      <c r="AL41" s="958"/>
      <c r="AM41" s="812"/>
      <c r="AN41" s="740">
        <v>2102</v>
      </c>
      <c r="AO41" s="741"/>
      <c r="AP41" s="741"/>
      <c r="AQ41" s="1104"/>
      <c r="AR41" s="1105"/>
      <c r="AS41" s="1106"/>
      <c r="AT41" s="1106"/>
      <c r="AU41" s="1107"/>
      <c r="AV41" s="740" t="str">
        <f>IF(ISBLANK(D148),"",D148)</f>
        <v/>
      </c>
      <c r="AW41" s="741"/>
      <c r="AX41" s="741"/>
      <c r="AY41" s="1104"/>
      <c r="AZ41" s="1097"/>
      <c r="BA41" s="1098"/>
      <c r="BB41" s="1098"/>
      <c r="BC41" s="1098"/>
      <c r="BD41" s="1098"/>
      <c r="BE41" s="1098"/>
      <c r="BF41" s="1098"/>
      <c r="BG41" s="1098"/>
      <c r="BH41" s="1099"/>
      <c r="BI41" s="90"/>
      <c r="BJ41" s="90"/>
      <c r="BK41" s="90"/>
    </row>
    <row r="42" spans="2:63" ht="20.100000000000001" customHeight="1" thickBot="1">
      <c r="B42" s="89"/>
      <c r="C42" s="1112"/>
      <c r="D42" s="659"/>
      <c r="E42" s="1113"/>
      <c r="F42" s="1113"/>
      <c r="G42" s="1113"/>
      <c r="H42" s="1113"/>
      <c r="I42" s="1089"/>
      <c r="J42" s="1090"/>
      <c r="K42" s="1090"/>
      <c r="L42" s="1090"/>
      <c r="M42" s="1090"/>
      <c r="N42" s="1091"/>
      <c r="O42" s="659"/>
      <c r="P42" s="1113"/>
      <c r="Q42" s="1113"/>
      <c r="R42" s="1113"/>
      <c r="S42" s="1113"/>
      <c r="T42" s="1049"/>
      <c r="U42" s="1002"/>
      <c r="V42" s="1002"/>
      <c r="W42" s="659"/>
      <c r="X42" s="1113"/>
      <c r="Y42" s="1113"/>
      <c r="Z42" s="1113"/>
      <c r="AA42" s="1113"/>
      <c r="AB42" s="1049"/>
      <c r="AC42" s="1002"/>
      <c r="AD42" s="1050"/>
      <c r="AE42" s="1071" t="s">
        <v>896</v>
      </c>
      <c r="AF42" s="1001"/>
      <c r="AG42" s="1001"/>
      <c r="AH42" s="1001"/>
      <c r="AI42" s="1001"/>
      <c r="AJ42" s="1001"/>
      <c r="AK42" s="1001"/>
      <c r="AL42" s="1001"/>
      <c r="AM42" s="826"/>
      <c r="AN42" s="744">
        <v>2103</v>
      </c>
      <c r="AO42" s="745"/>
      <c r="AP42" s="745"/>
      <c r="AQ42" s="1052"/>
      <c r="AR42" s="1108"/>
      <c r="AS42" s="1109"/>
      <c r="AT42" s="1109"/>
      <c r="AU42" s="1110"/>
      <c r="AV42" s="744" t="str">
        <f>IF(ISBLANK(E148),"",E148)</f>
        <v/>
      </c>
      <c r="AW42" s="745"/>
      <c r="AX42" s="745"/>
      <c r="AY42" s="1052"/>
      <c r="AZ42" s="1100"/>
      <c r="BA42" s="1101"/>
      <c r="BB42" s="1101"/>
      <c r="BC42" s="1101"/>
      <c r="BD42" s="1101"/>
      <c r="BE42" s="1101"/>
      <c r="BF42" s="1101"/>
      <c r="BG42" s="1101"/>
      <c r="BH42" s="1102"/>
      <c r="BI42" s="90"/>
      <c r="BJ42" s="90"/>
      <c r="BK42" s="90"/>
    </row>
    <row r="43" spans="2:63" ht="20.100000000000001" customHeight="1">
      <c r="B43" s="89"/>
      <c r="C43" s="1072" t="s">
        <v>897</v>
      </c>
      <c r="D43" s="1074" t="s">
        <v>898</v>
      </c>
      <c r="E43" s="1075"/>
      <c r="F43" s="1075"/>
      <c r="G43" s="1075"/>
      <c r="H43" s="1076"/>
      <c r="I43" s="1083">
        <f>IF(ISBLANK(AV170),"",AV170)</f>
        <v>0</v>
      </c>
      <c r="J43" s="1084"/>
      <c r="K43" s="1084"/>
      <c r="L43" s="1084"/>
      <c r="M43" s="1084"/>
      <c r="N43" s="1085"/>
      <c r="O43" s="1092" t="s">
        <v>899</v>
      </c>
      <c r="P43" s="950"/>
      <c r="Q43" s="950"/>
      <c r="R43" s="950"/>
      <c r="S43" s="951"/>
      <c r="T43" s="725" t="str">
        <f>IF(ISBLANK(C179),"",C179)</f>
        <v/>
      </c>
      <c r="U43" s="736"/>
      <c r="V43" s="726"/>
      <c r="W43" s="950" t="s">
        <v>900</v>
      </c>
      <c r="X43" s="950"/>
      <c r="Y43" s="950"/>
      <c r="Z43" s="950"/>
      <c r="AA43" s="950"/>
      <c r="AB43" s="725" t="str">
        <f>IF(ISBLANK(G179),"",G179)</f>
        <v/>
      </c>
      <c r="AC43" s="736"/>
      <c r="AD43" s="726"/>
      <c r="AE43" s="962" t="s">
        <v>901</v>
      </c>
      <c r="AF43" s="960"/>
      <c r="AG43" s="960"/>
      <c r="AH43" s="960"/>
      <c r="AI43" s="960"/>
      <c r="AJ43" s="960"/>
      <c r="AK43" s="960"/>
      <c r="AL43" s="960"/>
      <c r="AM43" s="961"/>
      <c r="AN43" s="758">
        <v>2201</v>
      </c>
      <c r="AO43" s="1126"/>
      <c r="AP43" s="1126"/>
      <c r="AQ43" s="1127"/>
      <c r="AR43" s="758" t="str">
        <f>IF(ISBLANK(F147),"",F147)</f>
        <v>　</v>
      </c>
      <c r="AS43" s="759"/>
      <c r="AT43" s="759"/>
      <c r="AU43" s="963"/>
      <c r="AV43" s="758" t="str">
        <f>IF(ISBLANK(F148),"",F148)</f>
        <v>　</v>
      </c>
      <c r="AW43" s="1126"/>
      <c r="AX43" s="1126"/>
      <c r="AY43" s="1127"/>
      <c r="AZ43" s="1153"/>
      <c r="BA43" s="1154"/>
      <c r="BB43" s="1154"/>
      <c r="BC43" s="1154"/>
      <c r="BD43" s="1154"/>
      <c r="BE43" s="1154"/>
      <c r="BF43" s="1154"/>
      <c r="BG43" s="1154"/>
      <c r="BH43" s="1155"/>
      <c r="BI43" s="90"/>
      <c r="BJ43" s="90"/>
      <c r="BK43" s="90"/>
    </row>
    <row r="44" spans="2:63" ht="20.100000000000001" customHeight="1">
      <c r="B44" s="89"/>
      <c r="C44" s="1073"/>
      <c r="D44" s="1077"/>
      <c r="E44" s="1078"/>
      <c r="F44" s="1078"/>
      <c r="G44" s="1078"/>
      <c r="H44" s="1079"/>
      <c r="I44" s="1086"/>
      <c r="J44" s="1087"/>
      <c r="K44" s="1087"/>
      <c r="L44" s="1087"/>
      <c r="M44" s="1087"/>
      <c r="N44" s="1088"/>
      <c r="O44" s="657"/>
      <c r="P44" s="829"/>
      <c r="Q44" s="829"/>
      <c r="R44" s="829"/>
      <c r="S44" s="955"/>
      <c r="T44" s="1093"/>
      <c r="U44" s="846"/>
      <c r="V44" s="1094"/>
      <c r="W44" s="953"/>
      <c r="X44" s="953"/>
      <c r="Y44" s="953"/>
      <c r="Z44" s="953"/>
      <c r="AA44" s="953"/>
      <c r="AB44" s="727"/>
      <c r="AC44" s="987"/>
      <c r="AD44" s="728"/>
      <c r="AE44" s="1103" t="s">
        <v>902</v>
      </c>
      <c r="AF44" s="958"/>
      <c r="AG44" s="958"/>
      <c r="AH44" s="958"/>
      <c r="AI44" s="958"/>
      <c r="AJ44" s="958"/>
      <c r="AK44" s="958"/>
      <c r="AL44" s="958"/>
      <c r="AM44" s="812"/>
      <c r="AN44" s="740">
        <v>2202</v>
      </c>
      <c r="AO44" s="741"/>
      <c r="AP44" s="741"/>
      <c r="AQ44" s="1104"/>
      <c r="AR44" s="1105"/>
      <c r="AS44" s="1106"/>
      <c r="AT44" s="1106"/>
      <c r="AU44" s="1107"/>
      <c r="AV44" s="740" t="str">
        <f>IF(ISBLANK(G148),"",G148)</f>
        <v/>
      </c>
      <c r="AW44" s="741"/>
      <c r="AX44" s="741"/>
      <c r="AY44" s="1104"/>
      <c r="AZ44" s="1097"/>
      <c r="BA44" s="1098"/>
      <c r="BB44" s="1098"/>
      <c r="BC44" s="1098"/>
      <c r="BD44" s="1098"/>
      <c r="BE44" s="1098"/>
      <c r="BF44" s="1098"/>
      <c r="BG44" s="1098"/>
      <c r="BH44" s="1099"/>
      <c r="BI44" s="90"/>
      <c r="BJ44" s="90"/>
      <c r="BK44" s="90"/>
    </row>
    <row r="45" spans="2:63" ht="20.100000000000001" customHeight="1">
      <c r="B45" s="89"/>
      <c r="C45" s="1073"/>
      <c r="D45" s="1077"/>
      <c r="E45" s="1078"/>
      <c r="F45" s="1078"/>
      <c r="G45" s="1078"/>
      <c r="H45" s="1079"/>
      <c r="I45" s="1086"/>
      <c r="J45" s="1087"/>
      <c r="K45" s="1087"/>
      <c r="L45" s="1087"/>
      <c r="M45" s="1087"/>
      <c r="N45" s="1088"/>
      <c r="O45" s="1120" t="s">
        <v>735</v>
      </c>
      <c r="P45" s="1121"/>
      <c r="Q45" s="1121"/>
      <c r="R45" s="1121"/>
      <c r="S45" s="1122"/>
      <c r="T45" s="725" t="str">
        <f>IF(ISBLANK(K179),"",K179)</f>
        <v/>
      </c>
      <c r="U45" s="736"/>
      <c r="V45" s="726"/>
      <c r="AB45" s="294"/>
      <c r="AC45" s="295"/>
      <c r="AD45" s="296"/>
      <c r="AE45" s="1103" t="s">
        <v>903</v>
      </c>
      <c r="AF45" s="958"/>
      <c r="AG45" s="958"/>
      <c r="AH45" s="958"/>
      <c r="AI45" s="958"/>
      <c r="AJ45" s="958"/>
      <c r="AK45" s="958"/>
      <c r="AL45" s="958"/>
      <c r="AM45" s="812"/>
      <c r="AN45" s="740">
        <v>2203</v>
      </c>
      <c r="AO45" s="741"/>
      <c r="AP45" s="741"/>
      <c r="AQ45" s="1104"/>
      <c r="AR45" s="1128"/>
      <c r="AS45" s="1129"/>
      <c r="AT45" s="1129"/>
      <c r="AU45" s="1130"/>
      <c r="AV45" s="740" t="str">
        <f>IF(ISBLANK(H148),"",H148)</f>
        <v/>
      </c>
      <c r="AW45" s="741"/>
      <c r="AX45" s="741"/>
      <c r="AY45" s="1104"/>
      <c r="AZ45" s="1097"/>
      <c r="BA45" s="1098"/>
      <c r="BB45" s="1098"/>
      <c r="BC45" s="1098"/>
      <c r="BD45" s="1098"/>
      <c r="BE45" s="1098"/>
      <c r="BF45" s="1098"/>
      <c r="BG45" s="1098"/>
      <c r="BH45" s="1099"/>
      <c r="BI45" s="90"/>
      <c r="BJ45" s="90"/>
      <c r="BK45" s="90"/>
    </row>
    <row r="46" spans="2:63" ht="20.100000000000001" customHeight="1">
      <c r="B46" s="89"/>
      <c r="C46" s="1073"/>
      <c r="D46" s="1077"/>
      <c r="E46" s="1078"/>
      <c r="F46" s="1078"/>
      <c r="G46" s="1078"/>
      <c r="H46" s="1079"/>
      <c r="I46" s="1086"/>
      <c r="J46" s="1087"/>
      <c r="K46" s="1087"/>
      <c r="L46" s="1087"/>
      <c r="M46" s="1087"/>
      <c r="N46" s="1088"/>
      <c r="O46" s="1123"/>
      <c r="P46" s="1124"/>
      <c r="Q46" s="1124"/>
      <c r="R46" s="1124"/>
      <c r="S46" s="1125"/>
      <c r="T46" s="727"/>
      <c r="U46" s="987"/>
      <c r="V46" s="728"/>
      <c r="W46" s="156"/>
      <c r="X46" s="89"/>
      <c r="Y46" s="89"/>
      <c r="Z46" s="89"/>
      <c r="AA46" s="89"/>
      <c r="AB46" s="156"/>
      <c r="AC46" s="89"/>
      <c r="AD46" s="245"/>
      <c r="AE46" s="1103" t="s">
        <v>904</v>
      </c>
      <c r="AF46" s="958"/>
      <c r="AG46" s="958"/>
      <c r="AH46" s="958"/>
      <c r="AI46" s="958"/>
      <c r="AJ46" s="958"/>
      <c r="AK46" s="958"/>
      <c r="AL46" s="958"/>
      <c r="AM46" s="812"/>
      <c r="AN46" s="740">
        <v>2204</v>
      </c>
      <c r="AO46" s="741"/>
      <c r="AP46" s="741"/>
      <c r="AQ46" s="1104"/>
      <c r="AR46" s="1128"/>
      <c r="AS46" s="1129"/>
      <c r="AT46" s="1129"/>
      <c r="AU46" s="1130"/>
      <c r="AV46" s="740" t="str">
        <f>IF(ISBLANK(I148),"",I148)</f>
        <v/>
      </c>
      <c r="AW46" s="741"/>
      <c r="AX46" s="741"/>
      <c r="AY46" s="1104"/>
      <c r="AZ46" s="1097"/>
      <c r="BA46" s="1098"/>
      <c r="BB46" s="1098"/>
      <c r="BC46" s="1098"/>
      <c r="BD46" s="1098"/>
      <c r="BE46" s="1098"/>
      <c r="BF46" s="1098"/>
      <c r="BG46" s="1098"/>
      <c r="BH46" s="1099"/>
      <c r="BI46" s="90"/>
      <c r="BJ46" s="90"/>
      <c r="BK46" s="90"/>
    </row>
    <row r="47" spans="2:63" ht="20.100000000000001" customHeight="1">
      <c r="B47" s="89"/>
      <c r="C47" s="1073"/>
      <c r="D47" s="1077"/>
      <c r="E47" s="1078"/>
      <c r="F47" s="1078"/>
      <c r="G47" s="1078"/>
      <c r="H47" s="1079"/>
      <c r="I47" s="1086"/>
      <c r="J47" s="1087"/>
      <c r="K47" s="1087"/>
      <c r="L47" s="1087"/>
      <c r="M47" s="1087"/>
      <c r="N47" s="1088"/>
      <c r="O47" s="1114" t="s">
        <v>905</v>
      </c>
      <c r="P47" s="1115"/>
      <c r="Q47" s="1115"/>
      <c r="R47" s="1115"/>
      <c r="S47" s="1116"/>
      <c r="T47" s="1093" t="str">
        <f>IF(ISBLANK(O179),"",O179)</f>
        <v/>
      </c>
      <c r="U47" s="846"/>
      <c r="V47" s="1094"/>
      <c r="W47" s="156"/>
      <c r="X47" s="89"/>
      <c r="Y47" s="89"/>
      <c r="Z47" s="89"/>
      <c r="AA47" s="89"/>
      <c r="AB47" s="156"/>
      <c r="AC47" s="89"/>
      <c r="AD47" s="245"/>
      <c r="AE47" s="1103" t="s">
        <v>906</v>
      </c>
      <c r="AF47" s="958"/>
      <c r="AG47" s="958"/>
      <c r="AH47" s="958"/>
      <c r="AI47" s="958"/>
      <c r="AJ47" s="958"/>
      <c r="AK47" s="958"/>
      <c r="AL47" s="958"/>
      <c r="AM47" s="812"/>
      <c r="AN47" s="740">
        <v>2205</v>
      </c>
      <c r="AO47" s="741"/>
      <c r="AP47" s="741"/>
      <c r="AQ47" s="1104"/>
      <c r="AR47" s="1128"/>
      <c r="AS47" s="1129"/>
      <c r="AT47" s="1129"/>
      <c r="AU47" s="1130"/>
      <c r="AV47" s="740" t="str">
        <f>IF(ISBLANK(J148),"",J148)</f>
        <v/>
      </c>
      <c r="AW47" s="741"/>
      <c r="AX47" s="741"/>
      <c r="AY47" s="1104"/>
      <c r="AZ47" s="1097"/>
      <c r="BA47" s="1098"/>
      <c r="BB47" s="1098"/>
      <c r="BC47" s="1098"/>
      <c r="BD47" s="1098"/>
      <c r="BE47" s="1098"/>
      <c r="BF47" s="1098"/>
      <c r="BG47" s="1098"/>
      <c r="BH47" s="1099"/>
      <c r="BI47" s="90"/>
      <c r="BJ47" s="90"/>
      <c r="BK47" s="90"/>
    </row>
    <row r="48" spans="2:63" ht="20.100000000000001" customHeight="1">
      <c r="B48" s="89"/>
      <c r="C48" s="1073"/>
      <c r="D48" s="1077"/>
      <c r="E48" s="1078"/>
      <c r="F48" s="1078"/>
      <c r="G48" s="1078"/>
      <c r="H48" s="1079"/>
      <c r="I48" s="1086"/>
      <c r="J48" s="1087"/>
      <c r="K48" s="1087"/>
      <c r="L48" s="1087"/>
      <c r="M48" s="1087"/>
      <c r="N48" s="1088"/>
      <c r="O48" s="1117"/>
      <c r="P48" s="1118"/>
      <c r="Q48" s="1118"/>
      <c r="R48" s="1118"/>
      <c r="S48" s="1119"/>
      <c r="T48" s="727"/>
      <c r="U48" s="987"/>
      <c r="V48" s="728"/>
      <c r="W48" s="156"/>
      <c r="X48" s="89"/>
      <c r="Y48" s="89"/>
      <c r="Z48" s="89"/>
      <c r="AA48" s="89"/>
      <c r="AB48" s="156"/>
      <c r="AC48" s="89"/>
      <c r="AD48" s="245"/>
      <c r="AE48" s="1103" t="s">
        <v>498</v>
      </c>
      <c r="AF48" s="958"/>
      <c r="AG48" s="958"/>
      <c r="AH48" s="958"/>
      <c r="AI48" s="958"/>
      <c r="AJ48" s="958"/>
      <c r="AK48" s="958"/>
      <c r="AL48" s="958"/>
      <c r="AM48" s="812"/>
      <c r="AN48" s="740">
        <v>2206</v>
      </c>
      <c r="AO48" s="741"/>
      <c r="AP48" s="741"/>
      <c r="AQ48" s="1104"/>
      <c r="AR48" s="1128"/>
      <c r="AS48" s="1129"/>
      <c r="AT48" s="1129"/>
      <c r="AU48" s="1130"/>
      <c r="AV48" s="740" t="str">
        <f>IF(ISBLANK(K148),"",K148)</f>
        <v/>
      </c>
      <c r="AW48" s="741"/>
      <c r="AX48" s="741"/>
      <c r="AY48" s="1104"/>
      <c r="AZ48" s="1097"/>
      <c r="BA48" s="1098"/>
      <c r="BB48" s="1098"/>
      <c r="BC48" s="1098"/>
      <c r="BD48" s="1098"/>
      <c r="BE48" s="1098"/>
      <c r="BF48" s="1098"/>
      <c r="BG48" s="1098"/>
      <c r="BH48" s="1099"/>
      <c r="BI48" s="90"/>
      <c r="BJ48" s="90"/>
      <c r="BK48" s="90"/>
    </row>
    <row r="49" spans="2:63" ht="20.100000000000001" customHeight="1">
      <c r="B49" s="89"/>
      <c r="C49" s="1073"/>
      <c r="D49" s="1077"/>
      <c r="E49" s="1078"/>
      <c r="F49" s="1078"/>
      <c r="G49" s="1078"/>
      <c r="H49" s="1079"/>
      <c r="I49" s="1086"/>
      <c r="J49" s="1087"/>
      <c r="K49" s="1087"/>
      <c r="L49" s="1087"/>
      <c r="M49" s="1087"/>
      <c r="N49" s="1088"/>
      <c r="T49" s="294"/>
      <c r="U49" s="295"/>
      <c r="V49" s="296"/>
      <c r="Y49" s="89"/>
      <c r="Z49" s="89"/>
      <c r="AA49" s="89"/>
      <c r="AB49" s="156"/>
      <c r="AC49" s="89"/>
      <c r="AD49" s="245"/>
      <c r="AE49" s="1103" t="s">
        <v>907</v>
      </c>
      <c r="AF49" s="958"/>
      <c r="AG49" s="958"/>
      <c r="AH49" s="958"/>
      <c r="AI49" s="958"/>
      <c r="AJ49" s="958"/>
      <c r="AK49" s="958"/>
      <c r="AL49" s="958"/>
      <c r="AM49" s="812"/>
      <c r="AN49" s="740">
        <v>2207</v>
      </c>
      <c r="AO49" s="741"/>
      <c r="AP49" s="741"/>
      <c r="AQ49" s="1104"/>
      <c r="AR49" s="1128"/>
      <c r="AS49" s="1129"/>
      <c r="AT49" s="1129"/>
      <c r="AU49" s="1130"/>
      <c r="AV49" s="740" t="str">
        <f>IF(ISBLANK(L148),"",L148)</f>
        <v/>
      </c>
      <c r="AW49" s="741"/>
      <c r="AX49" s="741"/>
      <c r="AY49" s="1104"/>
      <c r="AZ49" s="1097"/>
      <c r="BA49" s="1098"/>
      <c r="BB49" s="1098"/>
      <c r="BC49" s="1098"/>
      <c r="BD49" s="1098"/>
      <c r="BE49" s="1098"/>
      <c r="BF49" s="1098"/>
      <c r="BG49" s="1098"/>
      <c r="BH49" s="1099"/>
      <c r="BI49" s="90"/>
      <c r="BJ49" s="90"/>
      <c r="BK49" s="90"/>
    </row>
    <row r="50" spans="2:63" ht="20.100000000000001" customHeight="1">
      <c r="B50" s="89"/>
      <c r="C50" s="1073"/>
      <c r="D50" s="1077"/>
      <c r="E50" s="1078"/>
      <c r="F50" s="1078"/>
      <c r="G50" s="1078"/>
      <c r="H50" s="1079"/>
      <c r="I50" s="1086"/>
      <c r="J50" s="1087"/>
      <c r="K50" s="1087"/>
      <c r="L50" s="1087"/>
      <c r="M50" s="1087"/>
      <c r="N50" s="1088"/>
      <c r="T50" s="297"/>
      <c r="V50" s="298"/>
      <c r="Y50" s="89"/>
      <c r="Z50" s="89"/>
      <c r="AA50" s="89"/>
      <c r="AB50" s="156"/>
      <c r="AC50" s="89"/>
      <c r="AD50" s="245"/>
      <c r="AE50" s="1103" t="s">
        <v>908</v>
      </c>
      <c r="AF50" s="958"/>
      <c r="AG50" s="958"/>
      <c r="AH50" s="958"/>
      <c r="AI50" s="958"/>
      <c r="AJ50" s="958"/>
      <c r="AK50" s="958"/>
      <c r="AL50" s="958"/>
      <c r="AM50" s="812"/>
      <c r="AN50" s="740">
        <v>2208</v>
      </c>
      <c r="AO50" s="741"/>
      <c r="AP50" s="741"/>
      <c r="AQ50" s="1104"/>
      <c r="AR50" s="1128"/>
      <c r="AS50" s="1129"/>
      <c r="AT50" s="1129"/>
      <c r="AU50" s="1130"/>
      <c r="AV50" s="740" t="str">
        <f>IF(ISBLANK(M148),"",M148)</f>
        <v/>
      </c>
      <c r="AW50" s="741"/>
      <c r="AX50" s="741"/>
      <c r="AY50" s="1104"/>
      <c r="AZ50" s="1097"/>
      <c r="BA50" s="1098"/>
      <c r="BB50" s="1098"/>
      <c r="BC50" s="1098"/>
      <c r="BD50" s="1098"/>
      <c r="BE50" s="1098"/>
      <c r="BF50" s="1098"/>
      <c r="BG50" s="1098"/>
      <c r="BH50" s="1099"/>
      <c r="BI50" s="90"/>
      <c r="BJ50" s="90"/>
      <c r="BK50" s="90"/>
    </row>
    <row r="51" spans="2:63" ht="20.100000000000001" customHeight="1">
      <c r="B51" s="89"/>
      <c r="C51" s="1073"/>
      <c r="D51" s="1077"/>
      <c r="E51" s="1078"/>
      <c r="F51" s="1078"/>
      <c r="G51" s="1078"/>
      <c r="H51" s="1079"/>
      <c r="I51" s="1086"/>
      <c r="J51" s="1087"/>
      <c r="K51" s="1087"/>
      <c r="L51" s="1087"/>
      <c r="M51" s="1087"/>
      <c r="N51" s="1088"/>
      <c r="O51" s="156"/>
      <c r="P51" s="89"/>
      <c r="Q51" s="89"/>
      <c r="R51" s="89"/>
      <c r="S51" s="89"/>
      <c r="T51" s="156"/>
      <c r="U51" s="89"/>
      <c r="V51" s="245"/>
      <c r="W51" s="89"/>
      <c r="X51" s="89"/>
      <c r="Y51" s="89"/>
      <c r="Z51" s="89"/>
      <c r="AA51" s="89"/>
      <c r="AB51" s="156"/>
      <c r="AC51" s="89"/>
      <c r="AD51" s="245"/>
      <c r="AE51" s="1103" t="s">
        <v>909</v>
      </c>
      <c r="AF51" s="958"/>
      <c r="AG51" s="958"/>
      <c r="AH51" s="958"/>
      <c r="AI51" s="958"/>
      <c r="AJ51" s="958"/>
      <c r="AK51" s="958"/>
      <c r="AL51" s="958"/>
      <c r="AM51" s="812"/>
      <c r="AN51" s="740">
        <v>2209</v>
      </c>
      <c r="AO51" s="741"/>
      <c r="AP51" s="741"/>
      <c r="AQ51" s="1104"/>
      <c r="AR51" s="1128"/>
      <c r="AS51" s="1129"/>
      <c r="AT51" s="1129"/>
      <c r="AU51" s="1130"/>
      <c r="AV51" s="740" t="str">
        <f>IF(ISBLANK(N148),"",N148)</f>
        <v/>
      </c>
      <c r="AW51" s="741"/>
      <c r="AX51" s="741"/>
      <c r="AY51" s="1104"/>
      <c r="AZ51" s="1097"/>
      <c r="BA51" s="1098"/>
      <c r="BB51" s="1098"/>
      <c r="BC51" s="1098"/>
      <c r="BD51" s="1098"/>
      <c r="BE51" s="1098"/>
      <c r="BF51" s="1098"/>
      <c r="BG51" s="1098"/>
      <c r="BH51" s="1099"/>
      <c r="BI51" s="90"/>
      <c r="BJ51" s="90"/>
      <c r="BK51" s="90"/>
    </row>
    <row r="52" spans="2:63" ht="20.100000000000001" customHeight="1">
      <c r="B52" s="89"/>
      <c r="C52" s="1073"/>
      <c r="D52" s="1077"/>
      <c r="E52" s="1078"/>
      <c r="F52" s="1078"/>
      <c r="G52" s="1078"/>
      <c r="H52" s="1079"/>
      <c r="I52" s="1086"/>
      <c r="J52" s="1087"/>
      <c r="K52" s="1087"/>
      <c r="L52" s="1087"/>
      <c r="M52" s="1087"/>
      <c r="N52" s="1088"/>
      <c r="O52" s="156"/>
      <c r="P52" s="89"/>
      <c r="Q52" s="89"/>
      <c r="R52" s="89"/>
      <c r="S52" s="89"/>
      <c r="T52" s="156"/>
      <c r="U52" s="89"/>
      <c r="V52" s="245"/>
      <c r="W52" s="89"/>
      <c r="X52" s="89"/>
      <c r="Y52" s="89"/>
      <c r="Z52" s="89"/>
      <c r="AA52" s="89"/>
      <c r="AB52" s="156"/>
      <c r="AC52" s="89"/>
      <c r="AD52" s="245"/>
      <c r="AE52" s="1103" t="s">
        <v>910</v>
      </c>
      <c r="AF52" s="958"/>
      <c r="AG52" s="958"/>
      <c r="AH52" s="958"/>
      <c r="AI52" s="958"/>
      <c r="AJ52" s="958"/>
      <c r="AK52" s="958"/>
      <c r="AL52" s="958"/>
      <c r="AM52" s="812"/>
      <c r="AN52" s="740">
        <v>2210</v>
      </c>
      <c r="AO52" s="741"/>
      <c r="AP52" s="741"/>
      <c r="AQ52" s="1104"/>
      <c r="AR52" s="1128"/>
      <c r="AS52" s="1129"/>
      <c r="AT52" s="1129"/>
      <c r="AU52" s="1130"/>
      <c r="AV52" s="740" t="str">
        <f>IF(ISBLANK(R148),"",R148)</f>
        <v/>
      </c>
      <c r="AW52" s="741"/>
      <c r="AX52" s="741"/>
      <c r="AY52" s="1104"/>
      <c r="AZ52" s="1097"/>
      <c r="BA52" s="1098"/>
      <c r="BB52" s="1098"/>
      <c r="BC52" s="1098"/>
      <c r="BD52" s="1098"/>
      <c r="BE52" s="1098"/>
      <c r="BF52" s="1098"/>
      <c r="BG52" s="1098"/>
      <c r="BH52" s="1099"/>
      <c r="BI52" s="90"/>
      <c r="BJ52" s="90"/>
      <c r="BK52" s="90"/>
    </row>
    <row r="53" spans="2:63" ht="20.100000000000001" customHeight="1">
      <c r="B53" s="89"/>
      <c r="C53" s="1073"/>
      <c r="D53" s="1077"/>
      <c r="E53" s="1078"/>
      <c r="F53" s="1078"/>
      <c r="G53" s="1078"/>
      <c r="H53" s="1079"/>
      <c r="I53" s="1086"/>
      <c r="J53" s="1087"/>
      <c r="K53" s="1087"/>
      <c r="L53" s="1087"/>
      <c r="M53" s="1087"/>
      <c r="N53" s="1088"/>
      <c r="O53" s="156"/>
      <c r="P53" s="89"/>
      <c r="Q53" s="89"/>
      <c r="R53" s="89"/>
      <c r="S53" s="89"/>
      <c r="T53" s="156"/>
      <c r="U53" s="89"/>
      <c r="V53" s="245"/>
      <c r="W53" s="89"/>
      <c r="X53" s="89"/>
      <c r="Y53" s="89"/>
      <c r="Z53" s="89"/>
      <c r="AA53" s="89"/>
      <c r="AB53" s="156"/>
      <c r="AC53" s="89"/>
      <c r="AD53" s="245"/>
      <c r="AE53" s="1103" t="s">
        <v>911</v>
      </c>
      <c r="AF53" s="958"/>
      <c r="AG53" s="958"/>
      <c r="AH53" s="958"/>
      <c r="AI53" s="958"/>
      <c r="AJ53" s="958"/>
      <c r="AK53" s="958"/>
      <c r="AL53" s="958"/>
      <c r="AM53" s="812"/>
      <c r="AN53" s="740">
        <v>2211</v>
      </c>
      <c r="AO53" s="741"/>
      <c r="AP53" s="741"/>
      <c r="AQ53" s="1104"/>
      <c r="AR53" s="1128"/>
      <c r="AS53" s="1129"/>
      <c r="AT53" s="1129"/>
      <c r="AU53" s="1130"/>
      <c r="AV53" s="740" t="str">
        <f>IF(ISBLANK(O148),"",O148)</f>
        <v/>
      </c>
      <c r="AW53" s="741"/>
      <c r="AX53" s="741"/>
      <c r="AY53" s="1104"/>
      <c r="AZ53" s="1097"/>
      <c r="BA53" s="1098"/>
      <c r="BB53" s="1098"/>
      <c r="BC53" s="1098"/>
      <c r="BD53" s="1098"/>
      <c r="BE53" s="1098"/>
      <c r="BF53" s="1098"/>
      <c r="BG53" s="1098"/>
      <c r="BH53" s="1099"/>
      <c r="BI53" s="90"/>
      <c r="BJ53" s="90"/>
      <c r="BK53" s="90"/>
    </row>
    <row r="54" spans="2:63" ht="20.100000000000001" customHeight="1">
      <c r="B54" s="89"/>
      <c r="C54" s="1073"/>
      <c r="D54" s="1077"/>
      <c r="E54" s="1078"/>
      <c r="F54" s="1078"/>
      <c r="G54" s="1078"/>
      <c r="H54" s="1079"/>
      <c r="I54" s="1086"/>
      <c r="J54" s="1087"/>
      <c r="K54" s="1087"/>
      <c r="L54" s="1087"/>
      <c r="M54" s="1087"/>
      <c r="N54" s="1088"/>
      <c r="O54" s="156"/>
      <c r="P54" s="89"/>
      <c r="Q54" s="89"/>
      <c r="R54" s="89"/>
      <c r="S54" s="89"/>
      <c r="T54" s="156"/>
      <c r="U54" s="89"/>
      <c r="V54" s="245"/>
      <c r="W54" s="89"/>
      <c r="X54" s="89"/>
      <c r="Y54" s="89"/>
      <c r="Z54" s="89"/>
      <c r="AA54" s="89"/>
      <c r="AB54" s="156"/>
      <c r="AC54" s="89"/>
      <c r="AD54" s="245"/>
      <c r="AE54" s="1103" t="s">
        <v>912</v>
      </c>
      <c r="AF54" s="958"/>
      <c r="AG54" s="958"/>
      <c r="AH54" s="958"/>
      <c r="AI54" s="958"/>
      <c r="AJ54" s="958"/>
      <c r="AK54" s="958"/>
      <c r="AL54" s="958"/>
      <c r="AM54" s="812"/>
      <c r="AN54" s="740">
        <v>2212</v>
      </c>
      <c r="AO54" s="741"/>
      <c r="AP54" s="741"/>
      <c r="AQ54" s="1104"/>
      <c r="AR54" s="1128"/>
      <c r="AS54" s="1129"/>
      <c r="AT54" s="1129"/>
      <c r="AU54" s="1130"/>
      <c r="AV54" s="740" t="str">
        <f>IF(ISBLANK(P148),"",P148)</f>
        <v/>
      </c>
      <c r="AW54" s="741"/>
      <c r="AX54" s="741"/>
      <c r="AY54" s="1104"/>
      <c r="AZ54" s="1097"/>
      <c r="BA54" s="1098"/>
      <c r="BB54" s="1098"/>
      <c r="BC54" s="1098"/>
      <c r="BD54" s="1098"/>
      <c r="BE54" s="1098"/>
      <c r="BF54" s="1098"/>
      <c r="BG54" s="1098"/>
      <c r="BH54" s="1099"/>
      <c r="BI54" s="90"/>
      <c r="BJ54" s="90"/>
      <c r="BK54" s="90"/>
    </row>
    <row r="55" spans="2:63" ht="20.100000000000001" customHeight="1">
      <c r="B55" s="89"/>
      <c r="C55" s="1073"/>
      <c r="D55" s="1077"/>
      <c r="E55" s="1078"/>
      <c r="F55" s="1078"/>
      <c r="G55" s="1078"/>
      <c r="H55" s="1079"/>
      <c r="I55" s="1086"/>
      <c r="J55" s="1087"/>
      <c r="K55" s="1087"/>
      <c r="L55" s="1087"/>
      <c r="M55" s="1087"/>
      <c r="N55" s="1088"/>
      <c r="O55" s="156"/>
      <c r="P55" s="89"/>
      <c r="Q55" s="89"/>
      <c r="R55" s="89"/>
      <c r="S55" s="89"/>
      <c r="T55" s="156"/>
      <c r="U55" s="89"/>
      <c r="V55" s="245"/>
      <c r="W55" s="89"/>
      <c r="X55" s="89"/>
      <c r="Y55" s="89"/>
      <c r="Z55" s="89"/>
      <c r="AA55" s="89"/>
      <c r="AB55" s="156"/>
      <c r="AC55" s="89"/>
      <c r="AD55" s="245"/>
      <c r="AE55" s="1103" t="s">
        <v>913</v>
      </c>
      <c r="AF55" s="958"/>
      <c r="AG55" s="958"/>
      <c r="AH55" s="958"/>
      <c r="AI55" s="958"/>
      <c r="AJ55" s="958"/>
      <c r="AK55" s="958"/>
      <c r="AL55" s="958"/>
      <c r="AM55" s="812"/>
      <c r="AN55" s="740">
        <v>2213</v>
      </c>
      <c r="AO55" s="741"/>
      <c r="AP55" s="741"/>
      <c r="AQ55" s="1104"/>
      <c r="AR55" s="1128"/>
      <c r="AS55" s="1129"/>
      <c r="AT55" s="1129"/>
      <c r="AU55" s="1130"/>
      <c r="AV55" s="740" t="str">
        <f>IF(ISBLANK(Q148),"",Q148)</f>
        <v/>
      </c>
      <c r="AW55" s="741"/>
      <c r="AX55" s="741"/>
      <c r="AY55" s="1104"/>
      <c r="AZ55" s="1097"/>
      <c r="BA55" s="1098"/>
      <c r="BB55" s="1098"/>
      <c r="BC55" s="1098"/>
      <c r="BD55" s="1098"/>
      <c r="BE55" s="1098"/>
      <c r="BF55" s="1098"/>
      <c r="BG55" s="1098"/>
      <c r="BH55" s="1099"/>
      <c r="BI55" s="90"/>
      <c r="BJ55" s="90"/>
      <c r="BK55" s="90"/>
    </row>
    <row r="56" spans="2:63" ht="20.100000000000001" customHeight="1">
      <c r="B56" s="89"/>
      <c r="C56" s="1073"/>
      <c r="D56" s="1077"/>
      <c r="E56" s="1078"/>
      <c r="F56" s="1078"/>
      <c r="G56" s="1078"/>
      <c r="H56" s="1079"/>
      <c r="I56" s="1086"/>
      <c r="J56" s="1087"/>
      <c r="K56" s="1087"/>
      <c r="L56" s="1087"/>
      <c r="M56" s="1087"/>
      <c r="N56" s="1088"/>
      <c r="O56" s="156"/>
      <c r="P56" s="89"/>
      <c r="Q56" s="89"/>
      <c r="R56" s="89"/>
      <c r="S56" s="89"/>
      <c r="T56" s="156"/>
      <c r="U56" s="89"/>
      <c r="V56" s="245"/>
      <c r="W56" s="89"/>
      <c r="X56" s="89"/>
      <c r="Y56" s="89"/>
      <c r="Z56" s="89"/>
      <c r="AA56" s="89"/>
      <c r="AB56" s="156"/>
      <c r="AC56" s="89"/>
      <c r="AD56" s="245"/>
      <c r="AE56" s="1103" t="s">
        <v>914</v>
      </c>
      <c r="AF56" s="958"/>
      <c r="AG56" s="958"/>
      <c r="AH56" s="958"/>
      <c r="AI56" s="958"/>
      <c r="AJ56" s="958"/>
      <c r="AK56" s="958"/>
      <c r="AL56" s="958"/>
      <c r="AM56" s="812"/>
      <c r="AN56" s="740">
        <v>2214</v>
      </c>
      <c r="AO56" s="741"/>
      <c r="AP56" s="741"/>
      <c r="AQ56" s="1104"/>
      <c r="AR56" s="1128"/>
      <c r="AS56" s="1129"/>
      <c r="AT56" s="1129"/>
      <c r="AU56" s="1130"/>
      <c r="AV56" s="740" t="str">
        <f>IF(ISBLANK(S148),"",S148)</f>
        <v/>
      </c>
      <c r="AW56" s="741"/>
      <c r="AX56" s="741"/>
      <c r="AY56" s="1104"/>
      <c r="AZ56" s="1097"/>
      <c r="BA56" s="1098"/>
      <c r="BB56" s="1098"/>
      <c r="BC56" s="1098"/>
      <c r="BD56" s="1098"/>
      <c r="BE56" s="1098"/>
      <c r="BF56" s="1098"/>
      <c r="BG56" s="1098"/>
      <c r="BH56" s="1099"/>
      <c r="BI56" s="90"/>
      <c r="BJ56" s="90"/>
      <c r="BK56" s="90"/>
    </row>
    <row r="57" spans="2:63" ht="20.100000000000001" customHeight="1" thickBot="1">
      <c r="B57" s="89"/>
      <c r="C57" s="1073"/>
      <c r="D57" s="1080"/>
      <c r="E57" s="1081"/>
      <c r="F57" s="1081"/>
      <c r="G57" s="1081"/>
      <c r="H57" s="1082"/>
      <c r="I57" s="1089"/>
      <c r="J57" s="1090"/>
      <c r="K57" s="1090"/>
      <c r="L57" s="1090"/>
      <c r="M57" s="1090"/>
      <c r="N57" s="1091"/>
      <c r="O57" s="299"/>
      <c r="P57" s="124"/>
      <c r="Q57" s="124"/>
      <c r="R57" s="124"/>
      <c r="S57" s="124"/>
      <c r="T57" s="299"/>
      <c r="U57" s="124"/>
      <c r="V57" s="300"/>
      <c r="W57" s="124"/>
      <c r="X57" s="124"/>
      <c r="Y57" s="124"/>
      <c r="Z57" s="124"/>
      <c r="AA57" s="124"/>
      <c r="AB57" s="299"/>
      <c r="AC57" s="124"/>
      <c r="AD57" s="300"/>
      <c r="AE57" s="1071" t="s">
        <v>915</v>
      </c>
      <c r="AF57" s="1001"/>
      <c r="AG57" s="1001"/>
      <c r="AH57" s="1001"/>
      <c r="AI57" s="1001"/>
      <c r="AJ57" s="1001"/>
      <c r="AK57" s="1001"/>
      <c r="AL57" s="1001"/>
      <c r="AM57" s="826"/>
      <c r="AN57" s="725">
        <v>2215</v>
      </c>
      <c r="AO57" s="1151"/>
      <c r="AP57" s="1151"/>
      <c r="AQ57" s="1152"/>
      <c r="AR57" s="1108"/>
      <c r="AS57" s="1109"/>
      <c r="AT57" s="1109"/>
      <c r="AU57" s="1110"/>
      <c r="AV57" s="725" t="str">
        <f>IF(ISBLANK(T148),"",T148)</f>
        <v/>
      </c>
      <c r="AW57" s="1151"/>
      <c r="AX57" s="1151"/>
      <c r="AY57" s="1152"/>
      <c r="AZ57" s="1097"/>
      <c r="BA57" s="1098"/>
      <c r="BB57" s="1098"/>
      <c r="BC57" s="1098"/>
      <c r="BD57" s="1098"/>
      <c r="BE57" s="1098"/>
      <c r="BF57" s="1098"/>
      <c r="BG57" s="1098"/>
      <c r="BH57" s="1099"/>
      <c r="BI57" s="90"/>
      <c r="BJ57" s="90"/>
      <c r="BK57" s="90"/>
    </row>
    <row r="58" spans="2:63" ht="36" customHeight="1" thickBot="1">
      <c r="B58" s="89"/>
      <c r="C58" s="301" t="s">
        <v>916</v>
      </c>
      <c r="D58" s="1145" t="s">
        <v>917</v>
      </c>
      <c r="E58" s="1146"/>
      <c r="F58" s="1146"/>
      <c r="G58" s="1146"/>
      <c r="H58" s="1147"/>
      <c r="I58" s="1148">
        <f>IF(ISBLANK(AV172),"",AV172)</f>
        <v>0</v>
      </c>
      <c r="J58" s="1149"/>
      <c r="K58" s="1149"/>
      <c r="L58" s="1149"/>
      <c r="M58" s="1149"/>
      <c r="N58" s="1150"/>
      <c r="O58" s="1145" t="s">
        <v>918</v>
      </c>
      <c r="P58" s="1146"/>
      <c r="Q58" s="1146"/>
      <c r="R58" s="1146"/>
      <c r="S58" s="1147"/>
      <c r="T58" s="1131" t="str">
        <f>IF(ISBLANK(AQ183),"",AQ183)</f>
        <v/>
      </c>
      <c r="U58" s="636"/>
      <c r="V58" s="1053"/>
      <c r="W58" s="633" t="s">
        <v>919</v>
      </c>
      <c r="X58" s="634"/>
      <c r="Y58" s="634"/>
      <c r="Z58" s="634"/>
      <c r="AA58" s="673"/>
      <c r="AB58" s="1131" t="str">
        <f>IF(ISBLANK(W186),"",W186)</f>
        <v/>
      </c>
      <c r="AC58" s="636"/>
      <c r="AD58" s="1053"/>
      <c r="AE58" s="633" t="s">
        <v>526</v>
      </c>
      <c r="AF58" s="634"/>
      <c r="AG58" s="634"/>
      <c r="AH58" s="634"/>
      <c r="AI58" s="634"/>
      <c r="AJ58" s="634"/>
      <c r="AK58" s="634"/>
      <c r="AL58" s="634"/>
      <c r="AM58" s="673"/>
      <c r="AN58" s="1131">
        <v>2301</v>
      </c>
      <c r="AO58" s="1132"/>
      <c r="AP58" s="1132"/>
      <c r="AQ58" s="1133"/>
      <c r="AR58" s="1131" t="str">
        <f>IF(ISBLANK(AY147),"",AY147)</f>
        <v/>
      </c>
      <c r="AS58" s="1132"/>
      <c r="AT58" s="1132"/>
      <c r="AU58" s="1133"/>
      <c r="AV58" s="1131" t="str">
        <f>IF(ISBLANK(AY148),"",AY148)</f>
        <v/>
      </c>
      <c r="AW58" s="1132"/>
      <c r="AX58" s="1132"/>
      <c r="AY58" s="1133"/>
      <c r="AZ58" s="1134"/>
      <c r="BA58" s="1135"/>
      <c r="BB58" s="1135"/>
      <c r="BC58" s="1135"/>
      <c r="BD58" s="1135"/>
      <c r="BE58" s="1135"/>
      <c r="BF58" s="1135"/>
      <c r="BG58" s="1135"/>
      <c r="BH58" s="1136"/>
      <c r="BI58" s="90"/>
      <c r="BJ58" s="90"/>
      <c r="BK58" s="90"/>
    </row>
    <row r="59" spans="2:63" ht="20.100000000000001" customHeight="1">
      <c r="B59" s="89"/>
      <c r="C59" s="1072" t="s">
        <v>920</v>
      </c>
      <c r="D59" s="1074" t="s">
        <v>921</v>
      </c>
      <c r="E59" s="1138"/>
      <c r="F59" s="1138"/>
      <c r="G59" s="1138"/>
      <c r="H59" s="1139"/>
      <c r="I59" s="1083">
        <f>IF(ISBLANK(AV173),"",AV173)</f>
        <v>0</v>
      </c>
      <c r="J59" s="1084"/>
      <c r="K59" s="1084"/>
      <c r="L59" s="1084"/>
      <c r="M59" s="1084"/>
      <c r="N59" s="1085"/>
      <c r="O59" s="962" t="s">
        <v>922</v>
      </c>
      <c r="P59" s="960"/>
      <c r="Q59" s="960"/>
      <c r="R59" s="960"/>
      <c r="S59" s="961"/>
      <c r="T59" s="758" t="str">
        <f>IF(ISBLANK(AM179),"",AM179)</f>
        <v/>
      </c>
      <c r="U59" s="759"/>
      <c r="V59" s="963"/>
      <c r="W59" s="292"/>
      <c r="X59" s="292"/>
      <c r="Y59" s="292"/>
      <c r="Z59" s="292"/>
      <c r="AA59" s="302"/>
      <c r="AB59" s="303"/>
      <c r="AC59" s="302"/>
      <c r="AD59" s="304"/>
      <c r="AE59" s="962" t="s">
        <v>923</v>
      </c>
      <c r="AF59" s="960"/>
      <c r="AG59" s="960"/>
      <c r="AH59" s="960"/>
      <c r="AI59" s="960"/>
      <c r="AJ59" s="960"/>
      <c r="AK59" s="960"/>
      <c r="AL59" s="960"/>
      <c r="AM59" s="961"/>
      <c r="AN59" s="758">
        <v>2401</v>
      </c>
      <c r="AO59" s="1126"/>
      <c r="AP59" s="1126"/>
      <c r="AQ59" s="1127"/>
      <c r="AR59" s="758" t="str">
        <f>IF(ISBLANK(AZ147),"",AZ147)</f>
        <v/>
      </c>
      <c r="AS59" s="1126"/>
      <c r="AT59" s="1126"/>
      <c r="AU59" s="1127"/>
      <c r="AV59" s="758" t="str">
        <f>IF(ISBLANK(AZ148),"",AZ148)</f>
        <v/>
      </c>
      <c r="AW59" s="1126"/>
      <c r="AX59" s="1126"/>
      <c r="AY59" s="1127"/>
      <c r="AZ59" s="1153"/>
      <c r="BA59" s="1154"/>
      <c r="BB59" s="1154"/>
      <c r="BC59" s="1154"/>
      <c r="BD59" s="1154"/>
      <c r="BE59" s="1154"/>
      <c r="BF59" s="1154"/>
      <c r="BG59" s="1154"/>
      <c r="BH59" s="1155"/>
      <c r="BI59" s="90"/>
      <c r="BJ59" s="90"/>
      <c r="BK59" s="90"/>
    </row>
    <row r="60" spans="2:63" ht="20.100000000000001" customHeight="1">
      <c r="B60" s="89"/>
      <c r="C60" s="1073"/>
      <c r="D60" s="1140"/>
      <c r="E60" s="927"/>
      <c r="F60" s="927"/>
      <c r="G60" s="927"/>
      <c r="H60" s="1141"/>
      <c r="I60" s="1086"/>
      <c r="J60" s="1087"/>
      <c r="K60" s="1087"/>
      <c r="L60" s="1087"/>
      <c r="M60" s="1087"/>
      <c r="N60" s="1088"/>
      <c r="O60" s="1156" t="s">
        <v>924</v>
      </c>
      <c r="P60" s="1157"/>
      <c r="Q60" s="1157"/>
      <c r="R60" s="1157"/>
      <c r="S60" s="1158"/>
      <c r="T60" s="740" t="str">
        <f>IF(ISBLANK(AQ179),"",AQ179)</f>
        <v/>
      </c>
      <c r="U60" s="752"/>
      <c r="V60" s="832"/>
      <c r="W60" s="89"/>
      <c r="X60" s="89"/>
      <c r="Y60" s="89"/>
      <c r="Z60" s="89"/>
      <c r="AB60" s="297"/>
      <c r="AD60" s="298"/>
      <c r="AE60" s="1103" t="s">
        <v>925</v>
      </c>
      <c r="AF60" s="958"/>
      <c r="AG60" s="958"/>
      <c r="AH60" s="958"/>
      <c r="AI60" s="958"/>
      <c r="AJ60" s="958"/>
      <c r="AK60" s="958"/>
      <c r="AL60" s="958"/>
      <c r="AM60" s="812"/>
      <c r="AN60" s="740">
        <v>2402</v>
      </c>
      <c r="AO60" s="741"/>
      <c r="AP60" s="741"/>
      <c r="AQ60" s="1104"/>
      <c r="AR60" s="740" t="str">
        <f>IF(ISBLANK(BA147),"",BA147)</f>
        <v/>
      </c>
      <c r="AS60" s="741"/>
      <c r="AT60" s="741"/>
      <c r="AU60" s="1104"/>
      <c r="AV60" s="740" t="str">
        <f>IF(ISBLANK(BA148),"",BA148)</f>
        <v/>
      </c>
      <c r="AW60" s="741"/>
      <c r="AX60" s="741"/>
      <c r="AY60" s="1104"/>
      <c r="AZ60" s="1097"/>
      <c r="BA60" s="1098"/>
      <c r="BB60" s="1098"/>
      <c r="BC60" s="1098"/>
      <c r="BD60" s="1098"/>
      <c r="BE60" s="1098"/>
      <c r="BF60" s="1098"/>
      <c r="BG60" s="1098"/>
      <c r="BH60" s="1099"/>
      <c r="BI60" s="90"/>
      <c r="BJ60" s="90"/>
      <c r="BK60" s="90"/>
    </row>
    <row r="61" spans="2:63" ht="20.100000000000001" customHeight="1">
      <c r="B61" s="89"/>
      <c r="C61" s="1073"/>
      <c r="D61" s="1140"/>
      <c r="E61" s="927"/>
      <c r="F61" s="927"/>
      <c r="G61" s="927"/>
      <c r="H61" s="1141"/>
      <c r="I61" s="1086"/>
      <c r="J61" s="1087"/>
      <c r="K61" s="1087"/>
      <c r="L61" s="1087"/>
      <c r="M61" s="1087"/>
      <c r="N61" s="1088"/>
      <c r="O61" s="1156" t="s">
        <v>280</v>
      </c>
      <c r="P61" s="1157"/>
      <c r="Q61" s="1157"/>
      <c r="R61" s="1157"/>
      <c r="S61" s="1158"/>
      <c r="T61" s="740" t="str">
        <f>IF(ISBLANK(AU179),"",AU179)</f>
        <v/>
      </c>
      <c r="U61" s="752"/>
      <c r="V61" s="832"/>
      <c r="W61" s="89"/>
      <c r="X61" s="89"/>
      <c r="Y61" s="89"/>
      <c r="Z61" s="89"/>
      <c r="AB61" s="297"/>
      <c r="AD61" s="298"/>
      <c r="AE61" s="1103" t="s">
        <v>926</v>
      </c>
      <c r="AF61" s="958"/>
      <c r="AG61" s="958"/>
      <c r="AH61" s="958"/>
      <c r="AI61" s="958"/>
      <c r="AJ61" s="958"/>
      <c r="AK61" s="958"/>
      <c r="AL61" s="958"/>
      <c r="AM61" s="812"/>
      <c r="AN61" s="740">
        <v>2403</v>
      </c>
      <c r="AO61" s="741"/>
      <c r="AP61" s="741"/>
      <c r="AQ61" s="1104"/>
      <c r="AR61" s="740" t="str">
        <f>IF(ISBLANK(BB147),"",BB147)</f>
        <v/>
      </c>
      <c r="AS61" s="741"/>
      <c r="AT61" s="741"/>
      <c r="AU61" s="1104"/>
      <c r="AV61" s="740" t="str">
        <f>IF(ISBLANK(BB148),"",BB148)</f>
        <v/>
      </c>
      <c r="AW61" s="741"/>
      <c r="AX61" s="741"/>
      <c r="AY61" s="1104"/>
      <c r="AZ61" s="1097"/>
      <c r="BA61" s="1098"/>
      <c r="BB61" s="1098"/>
      <c r="BC61" s="1098"/>
      <c r="BD61" s="1098"/>
      <c r="BE61" s="1098"/>
      <c r="BF61" s="1098"/>
      <c r="BG61" s="1098"/>
      <c r="BH61" s="1099"/>
      <c r="BI61" s="90"/>
      <c r="BJ61" s="90"/>
      <c r="BK61" s="90"/>
    </row>
    <row r="62" spans="2:63" ht="20.100000000000001" customHeight="1">
      <c r="B62" s="89"/>
      <c r="C62" s="1073"/>
      <c r="D62" s="1140"/>
      <c r="E62" s="927"/>
      <c r="F62" s="927"/>
      <c r="G62" s="927"/>
      <c r="H62" s="1141"/>
      <c r="I62" s="1086"/>
      <c r="J62" s="1087"/>
      <c r="K62" s="1087"/>
      <c r="L62" s="1087"/>
      <c r="M62" s="1087"/>
      <c r="N62" s="1088"/>
      <c r="O62" s="1103" t="s">
        <v>283</v>
      </c>
      <c r="P62" s="958"/>
      <c r="Q62" s="958"/>
      <c r="R62" s="958"/>
      <c r="S62" s="812"/>
      <c r="T62" s="740" t="str">
        <f>IF(ISBLANK(AY179),"",AY179)</f>
        <v/>
      </c>
      <c r="U62" s="752"/>
      <c r="V62" s="832"/>
      <c r="W62" s="89"/>
      <c r="X62" s="89"/>
      <c r="Y62" s="89"/>
      <c r="Z62" s="89"/>
      <c r="AB62" s="297"/>
      <c r="AD62" s="298"/>
      <c r="AE62" s="1103" t="s">
        <v>927</v>
      </c>
      <c r="AF62" s="958"/>
      <c r="AG62" s="958"/>
      <c r="AH62" s="958"/>
      <c r="AI62" s="958"/>
      <c r="AJ62" s="958"/>
      <c r="AK62" s="958"/>
      <c r="AL62" s="958"/>
      <c r="AM62" s="812"/>
      <c r="AN62" s="740">
        <v>2404</v>
      </c>
      <c r="AO62" s="741"/>
      <c r="AP62" s="741"/>
      <c r="AQ62" s="1104"/>
      <c r="AR62" s="740" t="str">
        <f>IF(ISBLANK(BC147),"",BC147)</f>
        <v/>
      </c>
      <c r="AS62" s="741"/>
      <c r="AT62" s="741"/>
      <c r="AU62" s="1104"/>
      <c r="AV62" s="740" t="str">
        <f>IF(ISBLANK(BC148),"",BC148)</f>
        <v/>
      </c>
      <c r="AW62" s="741"/>
      <c r="AX62" s="741"/>
      <c r="AY62" s="1104"/>
      <c r="AZ62" s="1097"/>
      <c r="BA62" s="1098"/>
      <c r="BB62" s="1098"/>
      <c r="BC62" s="1098"/>
      <c r="BD62" s="1098"/>
      <c r="BE62" s="1098"/>
      <c r="BF62" s="1098"/>
      <c r="BG62" s="1098"/>
      <c r="BH62" s="1099"/>
      <c r="BI62" s="90"/>
      <c r="BJ62" s="90"/>
      <c r="BK62" s="90"/>
    </row>
    <row r="63" spans="2:63" ht="20.100000000000001" customHeight="1">
      <c r="B63" s="89"/>
      <c r="C63" s="1073"/>
      <c r="D63" s="1140"/>
      <c r="E63" s="927"/>
      <c r="F63" s="927"/>
      <c r="G63" s="927"/>
      <c r="H63" s="1141"/>
      <c r="I63" s="1086"/>
      <c r="J63" s="1087"/>
      <c r="K63" s="1087"/>
      <c r="L63" s="1087"/>
      <c r="M63" s="1087"/>
      <c r="N63" s="1088"/>
      <c r="O63" s="1156" t="s">
        <v>928</v>
      </c>
      <c r="P63" s="1157"/>
      <c r="Q63" s="1157"/>
      <c r="R63" s="1157"/>
      <c r="S63" s="1158"/>
      <c r="T63" s="740" t="str">
        <f>IF(ISBLANK(AA186),"",AA186)</f>
        <v/>
      </c>
      <c r="U63" s="752"/>
      <c r="V63" s="832"/>
      <c r="W63" s="89"/>
      <c r="X63" s="89"/>
      <c r="Y63" s="89"/>
      <c r="Z63" s="89"/>
      <c r="AB63" s="297"/>
      <c r="AD63" s="298"/>
      <c r="AE63" s="1103" t="s">
        <v>929</v>
      </c>
      <c r="AF63" s="958"/>
      <c r="AG63" s="958"/>
      <c r="AH63" s="958"/>
      <c r="AI63" s="958"/>
      <c r="AJ63" s="958"/>
      <c r="AK63" s="958"/>
      <c r="AL63" s="958"/>
      <c r="AM63" s="812"/>
      <c r="AN63" s="740">
        <v>2405</v>
      </c>
      <c r="AO63" s="741"/>
      <c r="AP63" s="741"/>
      <c r="AQ63" s="1104"/>
      <c r="AR63" s="740" t="str">
        <f>IF(ISBLANK(BD147),"",BD147)</f>
        <v/>
      </c>
      <c r="AS63" s="741"/>
      <c r="AT63" s="741"/>
      <c r="AU63" s="1104"/>
      <c r="AV63" s="740" t="str">
        <f>IF(ISBLANK(BD148),"",BD148)</f>
        <v/>
      </c>
      <c r="AW63" s="741"/>
      <c r="AX63" s="741"/>
      <c r="AY63" s="1104"/>
      <c r="AZ63" s="1097"/>
      <c r="BA63" s="1098"/>
      <c r="BB63" s="1098"/>
      <c r="BC63" s="1098"/>
      <c r="BD63" s="1098"/>
      <c r="BE63" s="1098"/>
      <c r="BF63" s="1098"/>
      <c r="BG63" s="1098"/>
      <c r="BH63" s="1099"/>
      <c r="BI63" s="90"/>
      <c r="BJ63" s="90"/>
      <c r="BK63" s="90"/>
    </row>
    <row r="64" spans="2:63" ht="20.100000000000001" customHeight="1">
      <c r="B64" s="89"/>
      <c r="C64" s="1073"/>
      <c r="D64" s="1140"/>
      <c r="E64" s="927"/>
      <c r="F64" s="927"/>
      <c r="G64" s="927"/>
      <c r="H64" s="1141"/>
      <c r="I64" s="1086"/>
      <c r="J64" s="1087"/>
      <c r="K64" s="1087"/>
      <c r="L64" s="1087"/>
      <c r="M64" s="1087"/>
      <c r="N64" s="1088"/>
      <c r="O64" s="1156" t="s">
        <v>930</v>
      </c>
      <c r="P64" s="1157"/>
      <c r="Q64" s="1157"/>
      <c r="R64" s="1157"/>
      <c r="S64" s="1158"/>
      <c r="T64" s="740" t="str">
        <f>IF(ISBLANK(AE186),"",AE186)</f>
        <v/>
      </c>
      <c r="U64" s="752"/>
      <c r="V64" s="832"/>
      <c r="W64" s="89"/>
      <c r="X64" s="89"/>
      <c r="Y64" s="89"/>
      <c r="Z64" s="89"/>
      <c r="AB64" s="297"/>
      <c r="AD64" s="298"/>
      <c r="AE64" s="1103" t="s">
        <v>931</v>
      </c>
      <c r="AF64" s="958"/>
      <c r="AG64" s="958"/>
      <c r="AH64" s="958"/>
      <c r="AI64" s="958"/>
      <c r="AJ64" s="958"/>
      <c r="AK64" s="958"/>
      <c r="AL64" s="958"/>
      <c r="AM64" s="812"/>
      <c r="AN64" s="740">
        <v>2406</v>
      </c>
      <c r="AO64" s="741"/>
      <c r="AP64" s="741"/>
      <c r="AQ64" s="1104"/>
      <c r="AR64" s="740" t="str">
        <f>IF(ISBLANK(BE147),"",BE147)</f>
        <v/>
      </c>
      <c r="AS64" s="741"/>
      <c r="AT64" s="741"/>
      <c r="AU64" s="1104"/>
      <c r="AV64" s="740" t="str">
        <f>IF(ISBLANK(BE148),"",BE148)</f>
        <v/>
      </c>
      <c r="AW64" s="741"/>
      <c r="AX64" s="741"/>
      <c r="AY64" s="1104"/>
      <c r="AZ64" s="1097"/>
      <c r="BA64" s="1098"/>
      <c r="BB64" s="1098"/>
      <c r="BC64" s="1098"/>
      <c r="BD64" s="1098"/>
      <c r="BE64" s="1098"/>
      <c r="BF64" s="1098"/>
      <c r="BG64" s="1098"/>
      <c r="BH64" s="1099"/>
      <c r="BI64" s="90"/>
      <c r="BJ64" s="90"/>
      <c r="BK64" s="90"/>
    </row>
    <row r="65" spans="2:63" ht="20.100000000000001" customHeight="1">
      <c r="B65" s="89"/>
      <c r="C65" s="1073"/>
      <c r="D65" s="1140"/>
      <c r="E65" s="927"/>
      <c r="F65" s="927"/>
      <c r="G65" s="927"/>
      <c r="H65" s="1141"/>
      <c r="I65" s="1086"/>
      <c r="J65" s="1087"/>
      <c r="K65" s="1087"/>
      <c r="L65" s="1087"/>
      <c r="M65" s="1087"/>
      <c r="N65" s="1088"/>
      <c r="O65" s="297"/>
      <c r="T65" s="297"/>
      <c r="V65" s="298"/>
      <c r="W65" s="89"/>
      <c r="X65" s="89"/>
      <c r="Y65" s="89"/>
      <c r="Z65" s="89"/>
      <c r="AB65" s="297"/>
      <c r="AD65" s="298"/>
      <c r="AE65" s="1103" t="s">
        <v>932</v>
      </c>
      <c r="AF65" s="958"/>
      <c r="AG65" s="958"/>
      <c r="AH65" s="958"/>
      <c r="AI65" s="958"/>
      <c r="AJ65" s="958"/>
      <c r="AK65" s="958"/>
      <c r="AL65" s="958"/>
      <c r="AM65" s="812"/>
      <c r="AN65" s="740">
        <v>2407</v>
      </c>
      <c r="AO65" s="741"/>
      <c r="AP65" s="741"/>
      <c r="AQ65" s="1104"/>
      <c r="AR65" s="740" t="str">
        <f>IF(ISBLANK(BF147),"",BF147)</f>
        <v/>
      </c>
      <c r="AS65" s="741"/>
      <c r="AT65" s="741"/>
      <c r="AU65" s="1104"/>
      <c r="AV65" s="740" t="str">
        <f>IF(ISBLANK(BF148),"",BF148)</f>
        <v/>
      </c>
      <c r="AW65" s="741"/>
      <c r="AX65" s="741"/>
      <c r="AY65" s="1104"/>
      <c r="AZ65" s="1097"/>
      <c r="BA65" s="1098"/>
      <c r="BB65" s="1098"/>
      <c r="BC65" s="1098"/>
      <c r="BD65" s="1098"/>
      <c r="BE65" s="1098"/>
      <c r="BF65" s="1098"/>
      <c r="BG65" s="1098"/>
      <c r="BH65" s="1099"/>
      <c r="BI65" s="90"/>
      <c r="BJ65" s="90"/>
      <c r="BK65" s="90"/>
    </row>
    <row r="66" spans="2:63" ht="20.100000000000001" customHeight="1">
      <c r="B66" s="89"/>
      <c r="C66" s="1073"/>
      <c r="D66" s="1140"/>
      <c r="E66" s="927"/>
      <c r="F66" s="927"/>
      <c r="G66" s="927"/>
      <c r="H66" s="1141"/>
      <c r="I66" s="1086"/>
      <c r="J66" s="1087"/>
      <c r="K66" s="1087"/>
      <c r="L66" s="1087"/>
      <c r="M66" s="1087"/>
      <c r="N66" s="1088"/>
      <c r="O66" s="256"/>
      <c r="P66" s="305"/>
      <c r="Q66" s="305"/>
      <c r="R66" s="305"/>
      <c r="S66" s="305"/>
      <c r="T66" s="256"/>
      <c r="U66" s="305"/>
      <c r="V66" s="239"/>
      <c r="W66" s="89"/>
      <c r="X66" s="89"/>
      <c r="Y66" s="89"/>
      <c r="Z66" s="89"/>
      <c r="AB66" s="297"/>
      <c r="AD66" s="298"/>
      <c r="AE66" s="1103" t="s">
        <v>933</v>
      </c>
      <c r="AF66" s="958"/>
      <c r="AG66" s="958"/>
      <c r="AH66" s="958"/>
      <c r="AI66" s="958"/>
      <c r="AJ66" s="958"/>
      <c r="AK66" s="958"/>
      <c r="AL66" s="958"/>
      <c r="AM66" s="812"/>
      <c r="AN66" s="740">
        <v>2408</v>
      </c>
      <c r="AO66" s="741"/>
      <c r="AP66" s="741"/>
      <c r="AQ66" s="1104"/>
      <c r="AR66" s="1161"/>
      <c r="AS66" s="1162"/>
      <c r="AT66" s="1162"/>
      <c r="AU66" s="1163"/>
      <c r="AV66" s="740" t="str">
        <f>IF(ISBLANK(BG148),"",BG148)</f>
        <v/>
      </c>
      <c r="AW66" s="741"/>
      <c r="AX66" s="741"/>
      <c r="AY66" s="1104"/>
      <c r="AZ66" s="1097"/>
      <c r="BA66" s="1098"/>
      <c r="BB66" s="1098"/>
      <c r="BC66" s="1098"/>
      <c r="BD66" s="1098"/>
      <c r="BE66" s="1098"/>
      <c r="BF66" s="1098"/>
      <c r="BG66" s="1098"/>
      <c r="BH66" s="1099"/>
      <c r="BI66" s="90"/>
      <c r="BJ66" s="90"/>
      <c r="BK66" s="90"/>
    </row>
    <row r="67" spans="2:63" ht="20.100000000000001" customHeight="1" thickBot="1">
      <c r="B67" s="89"/>
      <c r="C67" s="1137"/>
      <c r="D67" s="1142"/>
      <c r="E67" s="1143"/>
      <c r="F67" s="1143"/>
      <c r="G67" s="1143"/>
      <c r="H67" s="1144"/>
      <c r="I67" s="1089"/>
      <c r="J67" s="1090"/>
      <c r="K67" s="1090"/>
      <c r="L67" s="1090"/>
      <c r="M67" s="1090"/>
      <c r="N67" s="1091"/>
      <c r="O67" s="306"/>
      <c r="P67" s="307"/>
      <c r="Q67" s="307" t="s">
        <v>300</v>
      </c>
      <c r="R67" s="307"/>
      <c r="S67" s="307"/>
      <c r="T67" s="744">
        <f>SUM(T59:V66)</f>
        <v>0</v>
      </c>
      <c r="U67" s="757"/>
      <c r="V67" s="1051"/>
      <c r="W67" s="124"/>
      <c r="X67" s="124"/>
      <c r="Y67" s="124"/>
      <c r="Z67" s="124"/>
      <c r="AA67" s="308"/>
      <c r="AB67" s="309"/>
      <c r="AC67" s="308"/>
      <c r="AD67" s="310"/>
      <c r="AE67" s="1071" t="s">
        <v>934</v>
      </c>
      <c r="AF67" s="1001"/>
      <c r="AG67" s="1001"/>
      <c r="AH67" s="1001"/>
      <c r="AI67" s="1001"/>
      <c r="AJ67" s="1001"/>
      <c r="AK67" s="1001"/>
      <c r="AL67" s="1001"/>
      <c r="AM67" s="826"/>
      <c r="AN67" s="744">
        <v>2409</v>
      </c>
      <c r="AO67" s="745"/>
      <c r="AP67" s="745"/>
      <c r="AQ67" s="1052"/>
      <c r="AR67" s="1164"/>
      <c r="AS67" s="1165"/>
      <c r="AT67" s="1165"/>
      <c r="AU67" s="1166"/>
      <c r="AV67" s="744" t="str">
        <f>IF(ISBLANK(BH148),"",BH148)</f>
        <v/>
      </c>
      <c r="AW67" s="745"/>
      <c r="AX67" s="745"/>
      <c r="AY67" s="1052"/>
      <c r="AZ67" s="1100"/>
      <c r="BA67" s="1101"/>
      <c r="BB67" s="1101"/>
      <c r="BC67" s="1101"/>
      <c r="BD67" s="1101"/>
      <c r="BE67" s="1101"/>
      <c r="BF67" s="1101"/>
      <c r="BG67" s="1101"/>
      <c r="BH67" s="1102"/>
      <c r="BI67" s="90"/>
      <c r="BJ67" s="90"/>
      <c r="BK67" s="90"/>
    </row>
    <row r="68" spans="2:63">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BA68" s="292"/>
      <c r="BB68" s="292"/>
      <c r="BC68" s="292"/>
      <c r="BD68" s="292"/>
      <c r="BE68" s="292"/>
      <c r="BF68" s="292"/>
      <c r="BG68" s="292"/>
      <c r="BH68" s="311"/>
      <c r="BI68" s="90"/>
      <c r="BJ68" s="90"/>
      <c r="BK68" s="90"/>
    </row>
    <row r="69" spans="2:63" ht="24" customHeight="1" thickBot="1">
      <c r="B69" s="176" t="s">
        <v>858</v>
      </c>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Z69" s="266"/>
      <c r="BA69" s="266"/>
      <c r="BB69" s="266"/>
      <c r="BC69" s="266"/>
      <c r="BD69" s="266"/>
      <c r="BE69" s="266"/>
      <c r="BF69" s="266"/>
      <c r="BG69" s="312" t="str">
        <f>P127</f>
        <v/>
      </c>
      <c r="BI69" s="90"/>
      <c r="BJ69" s="90"/>
    </row>
    <row r="70" spans="2:63" ht="17.100000000000001" customHeight="1">
      <c r="B70" s="89"/>
      <c r="C70" s="1055" t="s">
        <v>1</v>
      </c>
      <c r="D70" s="789"/>
      <c r="E70" s="789"/>
      <c r="F70" s="789"/>
      <c r="G70" s="789"/>
      <c r="H70" s="790"/>
      <c r="I70" s="788" t="s">
        <v>882</v>
      </c>
      <c r="J70" s="789"/>
      <c r="K70" s="789"/>
      <c r="L70" s="789"/>
      <c r="M70" s="789"/>
      <c r="N70" s="790"/>
      <c r="O70" s="786" t="s">
        <v>935</v>
      </c>
      <c r="P70" s="801"/>
      <c r="Q70" s="801"/>
      <c r="R70" s="801"/>
      <c r="S70" s="787"/>
      <c r="T70" s="788" t="s">
        <v>884</v>
      </c>
      <c r="U70" s="789"/>
      <c r="V70" s="790"/>
      <c r="W70" s="786" t="s">
        <v>936</v>
      </c>
      <c r="X70" s="789"/>
      <c r="Y70" s="789"/>
      <c r="Z70" s="789"/>
      <c r="AA70" s="790"/>
      <c r="AB70" s="788" t="s">
        <v>884</v>
      </c>
      <c r="AC70" s="789"/>
      <c r="AD70" s="790"/>
      <c r="AE70" s="758" t="s">
        <v>886</v>
      </c>
      <c r="AF70" s="759"/>
      <c r="AG70" s="759"/>
      <c r="AH70" s="759"/>
      <c r="AI70" s="759"/>
      <c r="AJ70" s="759"/>
      <c r="AK70" s="759"/>
      <c r="AL70" s="759"/>
      <c r="AM70" s="759"/>
      <c r="AN70" s="759"/>
      <c r="AO70" s="759"/>
      <c r="AP70" s="759"/>
      <c r="AQ70" s="759"/>
      <c r="AR70" s="759"/>
      <c r="AS70" s="759"/>
      <c r="AT70" s="759"/>
      <c r="AU70" s="759"/>
      <c r="AV70" s="759"/>
      <c r="AW70" s="759"/>
      <c r="AX70" s="759"/>
      <c r="AY70" s="963"/>
      <c r="AZ70" s="788" t="s">
        <v>636</v>
      </c>
      <c r="BA70" s="789"/>
      <c r="BB70" s="789"/>
      <c r="BC70" s="789"/>
      <c r="BD70" s="789"/>
      <c r="BE70" s="789"/>
      <c r="BF70" s="789"/>
      <c r="BG70" s="789"/>
      <c r="BH70" s="798"/>
      <c r="BI70" s="90"/>
      <c r="BJ70" s="90"/>
      <c r="BK70" s="90"/>
    </row>
    <row r="71" spans="2:63" ht="17.100000000000001" customHeight="1" thickBot="1">
      <c r="B71" s="89"/>
      <c r="C71" s="1056"/>
      <c r="D71" s="1002"/>
      <c r="E71" s="1002"/>
      <c r="F71" s="1002"/>
      <c r="G71" s="1002"/>
      <c r="H71" s="1050"/>
      <c r="I71" s="1049" t="s">
        <v>887</v>
      </c>
      <c r="J71" s="1002"/>
      <c r="K71" s="1002"/>
      <c r="L71" s="1002"/>
      <c r="M71" s="1002"/>
      <c r="N71" s="1050"/>
      <c r="O71" s="1159"/>
      <c r="P71" s="804"/>
      <c r="Q71" s="804"/>
      <c r="R71" s="804"/>
      <c r="S71" s="1160"/>
      <c r="T71" s="1049"/>
      <c r="U71" s="1002"/>
      <c r="V71" s="1050"/>
      <c r="W71" s="1049"/>
      <c r="X71" s="1002"/>
      <c r="Y71" s="1002"/>
      <c r="Z71" s="1002"/>
      <c r="AA71" s="1050"/>
      <c r="AB71" s="1049"/>
      <c r="AC71" s="1002"/>
      <c r="AD71" s="1050"/>
      <c r="AE71" s="744" t="s">
        <v>1</v>
      </c>
      <c r="AF71" s="757"/>
      <c r="AG71" s="757"/>
      <c r="AH71" s="757"/>
      <c r="AI71" s="757"/>
      <c r="AJ71" s="757"/>
      <c r="AK71" s="757"/>
      <c r="AL71" s="757"/>
      <c r="AM71" s="1051"/>
      <c r="AN71" s="744" t="s">
        <v>888</v>
      </c>
      <c r="AO71" s="757"/>
      <c r="AP71" s="757"/>
      <c r="AQ71" s="1051"/>
      <c r="AR71" s="744" t="s">
        <v>889</v>
      </c>
      <c r="AS71" s="757"/>
      <c r="AT71" s="757"/>
      <c r="AU71" s="1051"/>
      <c r="AV71" s="744" t="s">
        <v>890</v>
      </c>
      <c r="AW71" s="757"/>
      <c r="AX71" s="757"/>
      <c r="AY71" s="1051"/>
      <c r="AZ71" s="1049"/>
      <c r="BA71" s="1002"/>
      <c r="BB71" s="1002"/>
      <c r="BC71" s="1002"/>
      <c r="BD71" s="1002"/>
      <c r="BE71" s="1002"/>
      <c r="BF71" s="1002"/>
      <c r="BG71" s="1002"/>
      <c r="BH71" s="1005"/>
      <c r="BI71" s="90"/>
      <c r="BJ71" s="90"/>
      <c r="BK71" s="90"/>
    </row>
    <row r="72" spans="2:63" ht="17.100000000000001" customHeight="1">
      <c r="B72" s="89"/>
      <c r="C72" s="1167" t="s">
        <v>937</v>
      </c>
      <c r="D72" s="1074" t="s">
        <v>938</v>
      </c>
      <c r="E72" s="1170"/>
      <c r="F72" s="1170"/>
      <c r="G72" s="1170"/>
      <c r="H72" s="1171"/>
      <c r="I72" s="1084">
        <f>IF(ISBLANK(AV171),"",AV171)</f>
        <v>0</v>
      </c>
      <c r="J72" s="1084"/>
      <c r="K72" s="1084"/>
      <c r="L72" s="1084"/>
      <c r="M72" s="1084"/>
      <c r="N72" s="1085"/>
      <c r="O72" s="1173" t="s">
        <v>707</v>
      </c>
      <c r="P72" s="1174"/>
      <c r="Q72" s="1174"/>
      <c r="R72" s="1174"/>
      <c r="S72" s="1175"/>
      <c r="T72" s="725" t="str">
        <f>IF(ISBLANK(C183),"",C183)</f>
        <v/>
      </c>
      <c r="U72" s="736"/>
      <c r="V72" s="726"/>
      <c r="W72" s="1120" t="s">
        <v>939</v>
      </c>
      <c r="X72" s="1121"/>
      <c r="Y72" s="1121"/>
      <c r="Z72" s="1121"/>
      <c r="AA72" s="1122"/>
      <c r="AB72" s="725" t="str">
        <f>IF(ISBLANK(S179),"",S179)</f>
        <v/>
      </c>
      <c r="AC72" s="736"/>
      <c r="AD72" s="726"/>
      <c r="AE72" s="1185" t="s">
        <v>940</v>
      </c>
      <c r="AF72" s="1186"/>
      <c r="AG72" s="1186"/>
      <c r="AH72" s="1186"/>
      <c r="AI72" s="1186"/>
      <c r="AJ72" s="1186"/>
      <c r="AK72" s="1186"/>
      <c r="AL72" s="1186"/>
      <c r="AM72" s="1187"/>
      <c r="AN72" s="763">
        <v>2501</v>
      </c>
      <c r="AO72" s="763"/>
      <c r="AP72" s="763"/>
      <c r="AQ72" s="763"/>
      <c r="AR72" s="763" t="str">
        <f>IF(ISBLANK(U147),"",U147)</f>
        <v/>
      </c>
      <c r="AS72" s="763"/>
      <c r="AT72" s="763"/>
      <c r="AU72" s="763"/>
      <c r="AV72" s="763" t="str">
        <f>IF(ISBLANK(U148),"",U148)</f>
        <v/>
      </c>
      <c r="AW72" s="763"/>
      <c r="AX72" s="763"/>
      <c r="AY72" s="763"/>
      <c r="AZ72" s="1153"/>
      <c r="BA72" s="1154"/>
      <c r="BB72" s="1154"/>
      <c r="BC72" s="1154"/>
      <c r="BD72" s="1154"/>
      <c r="BE72" s="1154"/>
      <c r="BF72" s="1154"/>
      <c r="BG72" s="1154"/>
      <c r="BH72" s="1155"/>
      <c r="BI72" s="90"/>
      <c r="BJ72" s="90"/>
      <c r="BK72" s="90"/>
    </row>
    <row r="73" spans="2:63" ht="17.100000000000001" customHeight="1">
      <c r="B73" s="89"/>
      <c r="C73" s="1168"/>
      <c r="D73" s="657"/>
      <c r="E73" s="829"/>
      <c r="F73" s="829"/>
      <c r="G73" s="829"/>
      <c r="H73" s="955"/>
      <c r="I73" s="1087"/>
      <c r="J73" s="1087"/>
      <c r="K73" s="1087"/>
      <c r="L73" s="1087"/>
      <c r="M73" s="1087"/>
      <c r="N73" s="1088"/>
      <c r="O73" s="1176" t="s">
        <v>941</v>
      </c>
      <c r="P73" s="1177"/>
      <c r="Q73" s="1177"/>
      <c r="R73" s="1177"/>
      <c r="S73" s="1178"/>
      <c r="T73" s="727"/>
      <c r="U73" s="987"/>
      <c r="V73" s="728"/>
      <c r="W73" s="1123"/>
      <c r="X73" s="1124"/>
      <c r="Y73" s="1124"/>
      <c r="Z73" s="1124"/>
      <c r="AA73" s="1125"/>
      <c r="AB73" s="727"/>
      <c r="AC73" s="987"/>
      <c r="AD73" s="728"/>
      <c r="AE73" s="680" t="s">
        <v>942</v>
      </c>
      <c r="AF73" s="680"/>
      <c r="AG73" s="680"/>
      <c r="AH73" s="680"/>
      <c r="AI73" s="680"/>
      <c r="AJ73" s="680"/>
      <c r="AK73" s="680"/>
      <c r="AL73" s="680"/>
      <c r="AM73" s="680"/>
      <c r="AN73" s="623">
        <v>2502</v>
      </c>
      <c r="AO73" s="623"/>
      <c r="AP73" s="623"/>
      <c r="AQ73" s="623"/>
      <c r="AR73" s="623" t="str">
        <f>IF(ISBLANK(V147),"",V147)</f>
        <v/>
      </c>
      <c r="AS73" s="623"/>
      <c r="AT73" s="623"/>
      <c r="AU73" s="623"/>
      <c r="AV73" s="623" t="str">
        <f>IF(ISBLANK(V148),"",V148)</f>
        <v/>
      </c>
      <c r="AW73" s="623"/>
      <c r="AX73" s="623"/>
      <c r="AY73" s="623"/>
      <c r="AZ73" s="1097"/>
      <c r="BA73" s="1098"/>
      <c r="BB73" s="1098"/>
      <c r="BC73" s="1098"/>
      <c r="BD73" s="1098"/>
      <c r="BE73" s="1098"/>
      <c r="BF73" s="1098"/>
      <c r="BG73" s="1098"/>
      <c r="BH73" s="1099"/>
      <c r="BI73" s="90"/>
      <c r="BJ73" s="90"/>
      <c r="BK73" s="90"/>
    </row>
    <row r="74" spans="2:63" ht="17.100000000000001" customHeight="1">
      <c r="B74" s="89"/>
      <c r="C74" s="1168"/>
      <c r="D74" s="657"/>
      <c r="E74" s="829"/>
      <c r="F74" s="829"/>
      <c r="G74" s="829"/>
      <c r="H74" s="955"/>
      <c r="I74" s="1087"/>
      <c r="J74" s="1087"/>
      <c r="K74" s="1087"/>
      <c r="L74" s="1087"/>
      <c r="M74" s="1087"/>
      <c r="N74" s="1088"/>
      <c r="O74" s="1179" t="s">
        <v>943</v>
      </c>
      <c r="P74" s="1180"/>
      <c r="Q74" s="1180"/>
      <c r="R74" s="1180"/>
      <c r="S74" s="1181"/>
      <c r="T74" s="725" t="str">
        <f>IF(ISBLANK(G183),"",G183)</f>
        <v/>
      </c>
      <c r="U74" s="736"/>
      <c r="V74" s="726"/>
      <c r="W74" s="1120" t="s">
        <v>944</v>
      </c>
      <c r="X74" s="1121"/>
      <c r="Y74" s="1121"/>
      <c r="Z74" s="1121"/>
      <c r="AA74" s="1122"/>
      <c r="AB74" s="725" t="str">
        <f>IF(ISBLANK(W179),"",W179)</f>
        <v/>
      </c>
      <c r="AC74" s="736"/>
      <c r="AD74" s="726"/>
      <c r="AE74" s="680" t="s">
        <v>945</v>
      </c>
      <c r="AF74" s="680"/>
      <c r="AG74" s="680"/>
      <c r="AH74" s="680"/>
      <c r="AI74" s="680"/>
      <c r="AJ74" s="680"/>
      <c r="AK74" s="680"/>
      <c r="AL74" s="680"/>
      <c r="AM74" s="680"/>
      <c r="AN74" s="623">
        <v>2503</v>
      </c>
      <c r="AO74" s="623"/>
      <c r="AP74" s="623"/>
      <c r="AQ74" s="623"/>
      <c r="AR74" s="623" t="str">
        <f>IF(ISBLANK(W147),"",W147)</f>
        <v/>
      </c>
      <c r="AS74" s="623"/>
      <c r="AT74" s="623"/>
      <c r="AU74" s="623"/>
      <c r="AV74" s="623" t="str">
        <f>IF(ISBLANK(W148),"",W148)</f>
        <v/>
      </c>
      <c r="AW74" s="623"/>
      <c r="AX74" s="623"/>
      <c r="AY74" s="623"/>
      <c r="AZ74" s="1097"/>
      <c r="BA74" s="1098"/>
      <c r="BB74" s="1098"/>
      <c r="BC74" s="1098"/>
      <c r="BD74" s="1098"/>
      <c r="BE74" s="1098"/>
      <c r="BF74" s="1098"/>
      <c r="BG74" s="1098"/>
      <c r="BH74" s="1099"/>
      <c r="BI74" s="90"/>
      <c r="BJ74" s="90"/>
      <c r="BK74" s="90"/>
    </row>
    <row r="75" spans="2:63" ht="17.100000000000001" customHeight="1">
      <c r="B75" s="89"/>
      <c r="C75" s="1168"/>
      <c r="D75" s="657"/>
      <c r="E75" s="829"/>
      <c r="F75" s="829"/>
      <c r="G75" s="829"/>
      <c r="H75" s="955"/>
      <c r="I75" s="1087"/>
      <c r="J75" s="1087"/>
      <c r="K75" s="1087"/>
      <c r="L75" s="1087"/>
      <c r="M75" s="1087"/>
      <c r="N75" s="1088"/>
      <c r="O75" s="1182"/>
      <c r="P75" s="1183"/>
      <c r="Q75" s="1183"/>
      <c r="R75" s="1183"/>
      <c r="S75" s="1184"/>
      <c r="T75" s="727"/>
      <c r="U75" s="987"/>
      <c r="V75" s="728"/>
      <c r="W75" s="1123"/>
      <c r="X75" s="1124"/>
      <c r="Y75" s="1124"/>
      <c r="Z75" s="1124"/>
      <c r="AA75" s="1125"/>
      <c r="AB75" s="727"/>
      <c r="AC75" s="987"/>
      <c r="AD75" s="728"/>
      <c r="AE75" s="680" t="s">
        <v>946</v>
      </c>
      <c r="AF75" s="680"/>
      <c r="AG75" s="680"/>
      <c r="AH75" s="680"/>
      <c r="AI75" s="680"/>
      <c r="AJ75" s="680"/>
      <c r="AK75" s="680"/>
      <c r="AL75" s="680"/>
      <c r="AM75" s="680"/>
      <c r="AN75" s="623">
        <v>2504</v>
      </c>
      <c r="AO75" s="623"/>
      <c r="AP75" s="623"/>
      <c r="AQ75" s="623"/>
      <c r="AR75" s="623" t="str">
        <f>IF(ISBLANK(X147),"",X147)</f>
        <v/>
      </c>
      <c r="AS75" s="623"/>
      <c r="AT75" s="623"/>
      <c r="AU75" s="623"/>
      <c r="AV75" s="623" t="str">
        <f>IF(ISBLANK(X148),"",X148)</f>
        <v/>
      </c>
      <c r="AW75" s="623"/>
      <c r="AX75" s="623"/>
      <c r="AY75" s="623"/>
      <c r="AZ75" s="1097"/>
      <c r="BA75" s="1098"/>
      <c r="BB75" s="1098"/>
      <c r="BC75" s="1098"/>
      <c r="BD75" s="1098"/>
      <c r="BE75" s="1098"/>
      <c r="BF75" s="1098"/>
      <c r="BG75" s="1098"/>
      <c r="BH75" s="1099"/>
      <c r="BI75" s="90"/>
      <c r="BJ75" s="90"/>
      <c r="BK75" s="90"/>
    </row>
    <row r="76" spans="2:63" ht="17.100000000000001" customHeight="1">
      <c r="B76" s="89"/>
      <c r="C76" s="1168"/>
      <c r="D76" s="657"/>
      <c r="E76" s="829"/>
      <c r="F76" s="829"/>
      <c r="G76" s="829"/>
      <c r="H76" s="955"/>
      <c r="I76" s="1087"/>
      <c r="J76" s="1087"/>
      <c r="K76" s="1087"/>
      <c r="L76" s="1087"/>
      <c r="M76" s="1087"/>
      <c r="N76" s="1088"/>
      <c r="O76" s="1179" t="s">
        <v>947</v>
      </c>
      <c r="P76" s="1180"/>
      <c r="Q76" s="1180"/>
      <c r="R76" s="1180"/>
      <c r="S76" s="1181"/>
      <c r="T76" s="725" t="str">
        <f>IF(ISBLANK(K183),"",K183)</f>
        <v/>
      </c>
      <c r="U76" s="736"/>
      <c r="V76" s="726"/>
      <c r="W76" s="1179" t="s">
        <v>948</v>
      </c>
      <c r="X76" s="1180"/>
      <c r="Y76" s="1180"/>
      <c r="Z76" s="1180"/>
      <c r="AA76" s="1181"/>
      <c r="AB76" s="725" t="str">
        <f>IF(ISBLANK(AI179),"",AI179)</f>
        <v/>
      </c>
      <c r="AC76" s="736"/>
      <c r="AD76" s="726"/>
      <c r="AE76" s="680" t="s">
        <v>949</v>
      </c>
      <c r="AF76" s="680"/>
      <c r="AG76" s="680"/>
      <c r="AH76" s="680"/>
      <c r="AI76" s="680"/>
      <c r="AJ76" s="680"/>
      <c r="AK76" s="680"/>
      <c r="AL76" s="680"/>
      <c r="AM76" s="680"/>
      <c r="AN76" s="623">
        <v>2505</v>
      </c>
      <c r="AO76" s="623"/>
      <c r="AP76" s="623"/>
      <c r="AQ76" s="623"/>
      <c r="AR76" s="623" t="str">
        <f>IF(ISBLANK(Y147),"",Y147)</f>
        <v/>
      </c>
      <c r="AS76" s="623"/>
      <c r="AT76" s="623"/>
      <c r="AU76" s="623"/>
      <c r="AV76" s="623" t="str">
        <f>IF(ISBLANK(Y148),"",Y148)</f>
        <v/>
      </c>
      <c r="AW76" s="623"/>
      <c r="AX76" s="623"/>
      <c r="AY76" s="623"/>
      <c r="AZ76" s="1097"/>
      <c r="BA76" s="1098"/>
      <c r="BB76" s="1098"/>
      <c r="BC76" s="1098"/>
      <c r="BD76" s="1098"/>
      <c r="BE76" s="1098"/>
      <c r="BF76" s="1098"/>
      <c r="BG76" s="1098"/>
      <c r="BH76" s="1099"/>
      <c r="BI76" s="90"/>
      <c r="BJ76" s="90"/>
      <c r="BK76" s="90"/>
    </row>
    <row r="77" spans="2:63" ht="17.100000000000001" customHeight="1">
      <c r="B77" s="89"/>
      <c r="C77" s="1168"/>
      <c r="D77" s="657"/>
      <c r="E77" s="829"/>
      <c r="F77" s="829"/>
      <c r="G77" s="829"/>
      <c r="H77" s="955"/>
      <c r="I77" s="1087"/>
      <c r="J77" s="1087"/>
      <c r="K77" s="1087"/>
      <c r="L77" s="1087"/>
      <c r="M77" s="1087"/>
      <c r="N77" s="1088"/>
      <c r="O77" s="1182"/>
      <c r="P77" s="1183"/>
      <c r="Q77" s="1183"/>
      <c r="R77" s="1183"/>
      <c r="S77" s="1184"/>
      <c r="T77" s="727"/>
      <c r="U77" s="987"/>
      <c r="V77" s="728"/>
      <c r="W77" s="1182"/>
      <c r="X77" s="1183"/>
      <c r="Y77" s="1183"/>
      <c r="Z77" s="1183"/>
      <c r="AA77" s="1184"/>
      <c r="AB77" s="727"/>
      <c r="AC77" s="987"/>
      <c r="AD77" s="728"/>
      <c r="AE77" s="1188" t="s">
        <v>950</v>
      </c>
      <c r="AF77" s="1189"/>
      <c r="AG77" s="1189"/>
      <c r="AH77" s="1189"/>
      <c r="AI77" s="1189"/>
      <c r="AJ77" s="1189"/>
      <c r="AK77" s="1189"/>
      <c r="AL77" s="1189"/>
      <c r="AM77" s="1190"/>
      <c r="AN77" s="623">
        <v>2506</v>
      </c>
      <c r="AO77" s="623"/>
      <c r="AP77" s="623"/>
      <c r="AQ77" s="623"/>
      <c r="AR77" s="623" t="str">
        <f>IF(ISBLANK(Z147),"",Z147)</f>
        <v/>
      </c>
      <c r="AS77" s="623"/>
      <c r="AT77" s="623"/>
      <c r="AU77" s="623"/>
      <c r="AV77" s="623" t="str">
        <f>IF(ISBLANK(Z148),"",Z148)</f>
        <v/>
      </c>
      <c r="AW77" s="623"/>
      <c r="AX77" s="623"/>
      <c r="AY77" s="623"/>
      <c r="AZ77" s="1097"/>
      <c r="BA77" s="1098"/>
      <c r="BB77" s="1098"/>
      <c r="BC77" s="1098"/>
      <c r="BD77" s="1098"/>
      <c r="BE77" s="1098"/>
      <c r="BF77" s="1098"/>
      <c r="BG77" s="1098"/>
      <c r="BH77" s="1099"/>
      <c r="BI77" s="90"/>
      <c r="BJ77" s="90"/>
      <c r="BK77" s="90"/>
    </row>
    <row r="78" spans="2:63" ht="17.100000000000001" customHeight="1">
      <c r="B78" s="90"/>
      <c r="C78" s="1168"/>
      <c r="D78" s="657"/>
      <c r="E78" s="829"/>
      <c r="F78" s="829"/>
      <c r="G78" s="829"/>
      <c r="H78" s="955"/>
      <c r="I78" s="1087"/>
      <c r="J78" s="1087"/>
      <c r="K78" s="1087"/>
      <c r="L78" s="1087"/>
      <c r="M78" s="1087"/>
      <c r="N78" s="1088"/>
      <c r="O78" s="1179" t="s">
        <v>951</v>
      </c>
      <c r="P78" s="1180"/>
      <c r="Q78" s="1180"/>
      <c r="R78" s="1180"/>
      <c r="S78" s="1181"/>
      <c r="T78" s="725" t="str">
        <f>IF(ISBLANK(O183),"",O183)</f>
        <v/>
      </c>
      <c r="U78" s="736"/>
      <c r="V78" s="726"/>
      <c r="W78" s="1120" t="s">
        <v>952</v>
      </c>
      <c r="X78" s="1121"/>
      <c r="Y78" s="1121"/>
      <c r="Z78" s="1121"/>
      <c r="AA78" s="1122"/>
      <c r="AB78" s="725" t="str">
        <f>IF(ISBLANK(C186),"",C186)</f>
        <v/>
      </c>
      <c r="AC78" s="736"/>
      <c r="AD78" s="726"/>
      <c r="AE78" s="680" t="s">
        <v>953</v>
      </c>
      <c r="AF78" s="680"/>
      <c r="AG78" s="680"/>
      <c r="AH78" s="680"/>
      <c r="AI78" s="680"/>
      <c r="AJ78" s="680"/>
      <c r="AK78" s="680"/>
      <c r="AL78" s="680"/>
      <c r="AM78" s="680"/>
      <c r="AN78" s="623">
        <v>2507</v>
      </c>
      <c r="AO78" s="623"/>
      <c r="AP78" s="623"/>
      <c r="AQ78" s="623"/>
      <c r="AR78" s="623" t="str">
        <f>IF(ISBLANK(AA147),"",AA147)</f>
        <v/>
      </c>
      <c r="AS78" s="623"/>
      <c r="AT78" s="623"/>
      <c r="AU78" s="623"/>
      <c r="AV78" s="623" t="str">
        <f>IF(ISBLANK(AA148),"",AA148)</f>
        <v/>
      </c>
      <c r="AW78" s="623"/>
      <c r="AX78" s="623"/>
      <c r="AY78" s="623"/>
      <c r="AZ78" s="1097"/>
      <c r="BA78" s="1098"/>
      <c r="BB78" s="1098"/>
      <c r="BC78" s="1098"/>
      <c r="BD78" s="1098"/>
      <c r="BE78" s="1098"/>
      <c r="BF78" s="1098"/>
      <c r="BG78" s="1098"/>
      <c r="BH78" s="1099"/>
      <c r="BI78" s="90"/>
      <c r="BJ78" s="90"/>
      <c r="BK78" s="90"/>
    </row>
    <row r="79" spans="2:63" ht="17.100000000000001" customHeight="1">
      <c r="B79" s="90"/>
      <c r="C79" s="1168"/>
      <c r="D79" s="657"/>
      <c r="E79" s="829"/>
      <c r="F79" s="829"/>
      <c r="G79" s="829"/>
      <c r="H79" s="955"/>
      <c r="I79" s="1087"/>
      <c r="J79" s="1087"/>
      <c r="K79" s="1087"/>
      <c r="L79" s="1087"/>
      <c r="M79" s="1087"/>
      <c r="N79" s="1088"/>
      <c r="O79" s="1182"/>
      <c r="P79" s="1183"/>
      <c r="Q79" s="1183"/>
      <c r="R79" s="1183"/>
      <c r="S79" s="1184"/>
      <c r="T79" s="727"/>
      <c r="U79" s="987"/>
      <c r="V79" s="728"/>
      <c r="W79" s="1123"/>
      <c r="X79" s="1124"/>
      <c r="Y79" s="1124"/>
      <c r="Z79" s="1124"/>
      <c r="AA79" s="1125"/>
      <c r="AB79" s="727"/>
      <c r="AC79" s="987"/>
      <c r="AD79" s="728"/>
      <c r="AE79" s="680" t="s">
        <v>954</v>
      </c>
      <c r="AF79" s="680"/>
      <c r="AG79" s="680"/>
      <c r="AH79" s="680"/>
      <c r="AI79" s="680"/>
      <c r="AJ79" s="680"/>
      <c r="AK79" s="680"/>
      <c r="AL79" s="680"/>
      <c r="AM79" s="680"/>
      <c r="AN79" s="623">
        <v>2508</v>
      </c>
      <c r="AO79" s="623"/>
      <c r="AP79" s="623"/>
      <c r="AQ79" s="623"/>
      <c r="AR79" s="623" t="str">
        <f>IF(ISBLANK(AB147),"",AB147)</f>
        <v/>
      </c>
      <c r="AS79" s="623"/>
      <c r="AT79" s="623"/>
      <c r="AU79" s="623"/>
      <c r="AV79" s="623" t="str">
        <f>IF(ISBLANK(AB148),"",AB148)</f>
        <v/>
      </c>
      <c r="AW79" s="623"/>
      <c r="AX79" s="623"/>
      <c r="AY79" s="623"/>
      <c r="AZ79" s="1097"/>
      <c r="BA79" s="1098"/>
      <c r="BB79" s="1098"/>
      <c r="BC79" s="1098"/>
      <c r="BD79" s="1098"/>
      <c r="BE79" s="1098"/>
      <c r="BF79" s="1098"/>
      <c r="BG79" s="1098"/>
      <c r="BH79" s="1099"/>
      <c r="BI79" s="90"/>
      <c r="BJ79" s="90"/>
      <c r="BK79" s="90"/>
    </row>
    <row r="80" spans="2:63" ht="17.100000000000001" customHeight="1">
      <c r="B80" s="90"/>
      <c r="C80" s="1168"/>
      <c r="D80" s="657"/>
      <c r="E80" s="829"/>
      <c r="F80" s="829"/>
      <c r="G80" s="829"/>
      <c r="H80" s="955"/>
      <c r="I80" s="1087"/>
      <c r="J80" s="1087"/>
      <c r="K80" s="1087"/>
      <c r="L80" s="1087"/>
      <c r="M80" s="1087"/>
      <c r="N80" s="1088"/>
      <c r="O80" s="1179" t="s">
        <v>955</v>
      </c>
      <c r="P80" s="1197"/>
      <c r="Q80" s="1197"/>
      <c r="R80" s="1197"/>
      <c r="S80" s="1198"/>
      <c r="T80" s="725" t="str">
        <f>IF(ISBLANK(S183),"",S183)</f>
        <v/>
      </c>
      <c r="U80" s="736"/>
      <c r="V80" s="726"/>
      <c r="W80" s="1120" t="s">
        <v>956</v>
      </c>
      <c r="X80" s="1121"/>
      <c r="Y80" s="1121"/>
      <c r="Z80" s="1121"/>
      <c r="AA80" s="1122"/>
      <c r="AB80" s="725" t="str">
        <f>IF(ISBLANK(G186),"",G186)</f>
        <v/>
      </c>
      <c r="AC80" s="736"/>
      <c r="AD80" s="726"/>
      <c r="AE80" s="680" t="s">
        <v>957</v>
      </c>
      <c r="AF80" s="680"/>
      <c r="AG80" s="680"/>
      <c r="AH80" s="680"/>
      <c r="AI80" s="680"/>
      <c r="AJ80" s="680"/>
      <c r="AK80" s="680"/>
      <c r="AL80" s="680"/>
      <c r="AM80" s="680"/>
      <c r="AN80" s="623">
        <v>2509</v>
      </c>
      <c r="AO80" s="623"/>
      <c r="AP80" s="623"/>
      <c r="AQ80" s="623"/>
      <c r="AR80" s="623" t="str">
        <f>IF(ISBLANK(AC147),"",AC147)</f>
        <v/>
      </c>
      <c r="AS80" s="623"/>
      <c r="AT80" s="623"/>
      <c r="AU80" s="623"/>
      <c r="AV80" s="623" t="str">
        <f>IF(ISBLANK(AC148),"",AC148)</f>
        <v/>
      </c>
      <c r="AW80" s="623"/>
      <c r="AX80" s="623"/>
      <c r="AY80" s="623"/>
      <c r="AZ80" s="1097"/>
      <c r="BA80" s="1098"/>
      <c r="BB80" s="1098"/>
      <c r="BC80" s="1098"/>
      <c r="BD80" s="1098"/>
      <c r="BE80" s="1098"/>
      <c r="BF80" s="1098"/>
      <c r="BG80" s="1098"/>
      <c r="BH80" s="1099"/>
      <c r="BI80" s="90"/>
      <c r="BJ80" s="90"/>
      <c r="BK80" s="90"/>
    </row>
    <row r="81" spans="2:63" ht="17.100000000000001" customHeight="1">
      <c r="B81" s="90"/>
      <c r="C81" s="1168"/>
      <c r="D81" s="657"/>
      <c r="E81" s="829"/>
      <c r="F81" s="829"/>
      <c r="G81" s="829"/>
      <c r="H81" s="955"/>
      <c r="I81" s="1087"/>
      <c r="J81" s="1087"/>
      <c r="K81" s="1087"/>
      <c r="L81" s="1087"/>
      <c r="M81" s="1087"/>
      <c r="N81" s="1088"/>
      <c r="O81" s="1199"/>
      <c r="P81" s="1200"/>
      <c r="Q81" s="1200"/>
      <c r="R81" s="1200"/>
      <c r="S81" s="1201"/>
      <c r="T81" s="727"/>
      <c r="U81" s="987"/>
      <c r="V81" s="728"/>
      <c r="W81" s="1123"/>
      <c r="X81" s="1124"/>
      <c r="Y81" s="1124"/>
      <c r="Z81" s="1124"/>
      <c r="AA81" s="1125"/>
      <c r="AB81" s="727"/>
      <c r="AC81" s="987"/>
      <c r="AD81" s="728"/>
      <c r="AE81" s="680" t="s">
        <v>958</v>
      </c>
      <c r="AF81" s="680"/>
      <c r="AG81" s="680"/>
      <c r="AH81" s="680"/>
      <c r="AI81" s="680"/>
      <c r="AJ81" s="680"/>
      <c r="AK81" s="680"/>
      <c r="AL81" s="680"/>
      <c r="AM81" s="680"/>
      <c r="AN81" s="623">
        <v>2510</v>
      </c>
      <c r="AO81" s="623"/>
      <c r="AP81" s="623"/>
      <c r="AQ81" s="623"/>
      <c r="AR81" s="623" t="str">
        <f>IF(ISBLANK(AD147),"",AD147)</f>
        <v/>
      </c>
      <c r="AS81" s="623"/>
      <c r="AT81" s="623"/>
      <c r="AU81" s="623"/>
      <c r="AV81" s="623" t="str">
        <f>IF(ISBLANK(AD148),"",AD148)</f>
        <v/>
      </c>
      <c r="AW81" s="623"/>
      <c r="AX81" s="623"/>
      <c r="AY81" s="623"/>
      <c r="AZ81" s="1097"/>
      <c r="BA81" s="1098"/>
      <c r="BB81" s="1098"/>
      <c r="BC81" s="1098"/>
      <c r="BD81" s="1098"/>
      <c r="BE81" s="1098"/>
      <c r="BF81" s="1098"/>
      <c r="BG81" s="1098"/>
      <c r="BH81" s="1099"/>
      <c r="BI81" s="90"/>
      <c r="BJ81" s="90"/>
      <c r="BK81" s="90"/>
    </row>
    <row r="82" spans="2:63" ht="17.100000000000001" customHeight="1">
      <c r="B82" s="90"/>
      <c r="C82" s="1168"/>
      <c r="D82" s="657"/>
      <c r="E82" s="829"/>
      <c r="F82" s="829"/>
      <c r="G82" s="829"/>
      <c r="H82" s="955"/>
      <c r="I82" s="1087"/>
      <c r="J82" s="1087"/>
      <c r="K82" s="1087"/>
      <c r="L82" s="1087"/>
      <c r="M82" s="1087"/>
      <c r="N82" s="1088"/>
      <c r="O82" s="1191" t="s">
        <v>959</v>
      </c>
      <c r="P82" s="1192"/>
      <c r="Q82" s="1192"/>
      <c r="R82" s="1192"/>
      <c r="S82" s="1193"/>
      <c r="T82" s="725" t="str">
        <f>IF(ISBLANK(AE183),"",AE183)</f>
        <v/>
      </c>
      <c r="U82" s="736"/>
      <c r="V82" s="726"/>
      <c r="W82" s="1120" t="s">
        <v>960</v>
      </c>
      <c r="X82" s="1121"/>
      <c r="Y82" s="1121"/>
      <c r="Z82" s="1121"/>
      <c r="AA82" s="1122"/>
      <c r="AB82" s="725" t="str">
        <f>IF(ISBLANK(K186),"",K186)</f>
        <v/>
      </c>
      <c r="AC82" s="736"/>
      <c r="AD82" s="726"/>
      <c r="AE82" s="1103" t="s">
        <v>961</v>
      </c>
      <c r="AF82" s="958"/>
      <c r="AG82" s="958"/>
      <c r="AH82" s="958"/>
      <c r="AI82" s="958"/>
      <c r="AJ82" s="958"/>
      <c r="AK82" s="958"/>
      <c r="AL82" s="958"/>
      <c r="AM82" s="812"/>
      <c r="AN82" s="623">
        <v>2511</v>
      </c>
      <c r="AO82" s="623"/>
      <c r="AP82" s="623"/>
      <c r="AQ82" s="623"/>
      <c r="AR82" s="623" t="str">
        <f>IF(ISBLANK(AE147),"",AE147)</f>
        <v/>
      </c>
      <c r="AS82" s="623"/>
      <c r="AT82" s="623"/>
      <c r="AU82" s="623"/>
      <c r="AV82" s="623" t="str">
        <f>IF(ISBLANK(AE148),"",AE148)</f>
        <v/>
      </c>
      <c r="AW82" s="623"/>
      <c r="AX82" s="623"/>
      <c r="AY82" s="623"/>
      <c r="AZ82" s="1097"/>
      <c r="BA82" s="1098"/>
      <c r="BB82" s="1098"/>
      <c r="BC82" s="1098"/>
      <c r="BD82" s="1098"/>
      <c r="BE82" s="1098"/>
      <c r="BF82" s="1098"/>
      <c r="BG82" s="1098"/>
      <c r="BH82" s="1099"/>
      <c r="BI82" s="90"/>
      <c r="BJ82" s="90"/>
      <c r="BK82" s="90"/>
    </row>
    <row r="83" spans="2:63" ht="17.100000000000001" customHeight="1">
      <c r="B83" s="90"/>
      <c r="C83" s="1168"/>
      <c r="D83" s="657"/>
      <c r="E83" s="829"/>
      <c r="F83" s="829"/>
      <c r="G83" s="829"/>
      <c r="H83" s="955"/>
      <c r="I83" s="1087"/>
      <c r="J83" s="1087"/>
      <c r="K83" s="1087"/>
      <c r="L83" s="1087"/>
      <c r="M83" s="1087"/>
      <c r="N83" s="1088"/>
      <c r="O83" s="1194"/>
      <c r="P83" s="1195"/>
      <c r="Q83" s="1195"/>
      <c r="R83" s="1195"/>
      <c r="S83" s="1196"/>
      <c r="T83" s="727"/>
      <c r="U83" s="987"/>
      <c r="V83" s="728"/>
      <c r="W83" s="1123"/>
      <c r="X83" s="1124"/>
      <c r="Y83" s="1124"/>
      <c r="Z83" s="1124"/>
      <c r="AA83" s="1125"/>
      <c r="AB83" s="727"/>
      <c r="AC83" s="987"/>
      <c r="AD83" s="728"/>
      <c r="AE83" s="680" t="s">
        <v>514</v>
      </c>
      <c r="AF83" s="680"/>
      <c r="AG83" s="680"/>
      <c r="AH83" s="680"/>
      <c r="AI83" s="680"/>
      <c r="AJ83" s="680"/>
      <c r="AK83" s="680"/>
      <c r="AL83" s="680"/>
      <c r="AM83" s="680"/>
      <c r="AN83" s="623">
        <v>2512</v>
      </c>
      <c r="AO83" s="623"/>
      <c r="AP83" s="623"/>
      <c r="AQ83" s="623"/>
      <c r="AR83" s="623" t="str">
        <f>IF(ISBLANK(AF147),"",AF147)</f>
        <v/>
      </c>
      <c r="AS83" s="623"/>
      <c r="AT83" s="623"/>
      <c r="AU83" s="623"/>
      <c r="AV83" s="623" t="str">
        <f>IF(ISBLANK(AF148),"",AF148)</f>
        <v/>
      </c>
      <c r="AW83" s="623"/>
      <c r="AX83" s="623"/>
      <c r="AY83" s="623"/>
      <c r="AZ83" s="1097"/>
      <c r="BA83" s="1098"/>
      <c r="BB83" s="1098"/>
      <c r="BC83" s="1098"/>
      <c r="BD83" s="1098"/>
      <c r="BE83" s="1098"/>
      <c r="BF83" s="1098"/>
      <c r="BG83" s="1098"/>
      <c r="BH83" s="1099"/>
      <c r="BI83" s="90"/>
      <c r="BJ83" s="90"/>
      <c r="BK83" s="90"/>
    </row>
    <row r="84" spans="2:63" ht="17.100000000000001" customHeight="1">
      <c r="B84" s="90"/>
      <c r="C84" s="1168"/>
      <c r="D84" s="657"/>
      <c r="E84" s="829"/>
      <c r="F84" s="829"/>
      <c r="G84" s="829"/>
      <c r="H84" s="955"/>
      <c r="I84" s="1087"/>
      <c r="J84" s="1087"/>
      <c r="K84" s="1087"/>
      <c r="L84" s="1087"/>
      <c r="M84" s="1087"/>
      <c r="N84" s="1088"/>
      <c r="O84" s="1179" t="s">
        <v>962</v>
      </c>
      <c r="P84" s="1180"/>
      <c r="Q84" s="1180"/>
      <c r="R84" s="1180"/>
      <c r="S84" s="1181"/>
      <c r="T84" s="725" t="str">
        <f>IF(ISBLANK(AI183),"",AI183)</f>
        <v/>
      </c>
      <c r="U84" s="736"/>
      <c r="V84" s="726"/>
      <c r="W84" s="1120" t="s">
        <v>963</v>
      </c>
      <c r="X84" s="1121"/>
      <c r="Y84" s="1121"/>
      <c r="Z84" s="1121"/>
      <c r="AA84" s="1122"/>
      <c r="AB84" s="725" t="str">
        <f>IF(ISBLANK(S186),"",S186)</f>
        <v/>
      </c>
      <c r="AC84" s="736"/>
      <c r="AD84" s="726"/>
      <c r="AE84" s="1103" t="s">
        <v>964</v>
      </c>
      <c r="AF84" s="958"/>
      <c r="AG84" s="958"/>
      <c r="AH84" s="958"/>
      <c r="AI84" s="958"/>
      <c r="AJ84" s="958"/>
      <c r="AK84" s="958"/>
      <c r="AL84" s="958"/>
      <c r="AM84" s="812"/>
      <c r="AN84" s="623">
        <v>2513</v>
      </c>
      <c r="AO84" s="623"/>
      <c r="AP84" s="623"/>
      <c r="AQ84" s="623"/>
      <c r="AR84" s="623" t="str">
        <f>IF(ISBLANK(AG147),"",AG147)</f>
        <v/>
      </c>
      <c r="AS84" s="623"/>
      <c r="AT84" s="623"/>
      <c r="AU84" s="623"/>
      <c r="AV84" s="623" t="str">
        <f>IF(ISBLANK(AG148),"",AG148)</f>
        <v/>
      </c>
      <c r="AW84" s="623"/>
      <c r="AX84" s="623"/>
      <c r="AY84" s="623"/>
      <c r="AZ84" s="1097"/>
      <c r="BA84" s="1098"/>
      <c r="BB84" s="1098"/>
      <c r="BC84" s="1098"/>
      <c r="BD84" s="1098"/>
      <c r="BE84" s="1098"/>
      <c r="BF84" s="1098"/>
      <c r="BG84" s="1098"/>
      <c r="BH84" s="1099"/>
      <c r="BI84" s="90"/>
      <c r="BJ84" s="90"/>
      <c r="BK84" s="90"/>
    </row>
    <row r="85" spans="2:63" ht="17.100000000000001" customHeight="1">
      <c r="B85" s="90"/>
      <c r="C85" s="1168"/>
      <c r="D85" s="657"/>
      <c r="E85" s="829"/>
      <c r="F85" s="829"/>
      <c r="G85" s="829"/>
      <c r="H85" s="955"/>
      <c r="I85" s="1087"/>
      <c r="J85" s="1087"/>
      <c r="K85" s="1087"/>
      <c r="L85" s="1087"/>
      <c r="M85" s="1087"/>
      <c r="N85" s="1088"/>
      <c r="O85" s="1182"/>
      <c r="P85" s="1183"/>
      <c r="Q85" s="1183"/>
      <c r="R85" s="1183"/>
      <c r="S85" s="1184"/>
      <c r="T85" s="727"/>
      <c r="U85" s="987"/>
      <c r="V85" s="728"/>
      <c r="W85" s="1123"/>
      <c r="X85" s="1124"/>
      <c r="Y85" s="1124"/>
      <c r="Z85" s="1124"/>
      <c r="AA85" s="1125"/>
      <c r="AB85" s="727"/>
      <c r="AC85" s="987"/>
      <c r="AD85" s="728"/>
      <c r="AE85" s="680" t="s">
        <v>965</v>
      </c>
      <c r="AF85" s="680"/>
      <c r="AG85" s="680"/>
      <c r="AH85" s="680"/>
      <c r="AI85" s="680"/>
      <c r="AJ85" s="680"/>
      <c r="AK85" s="680"/>
      <c r="AL85" s="680"/>
      <c r="AM85" s="680"/>
      <c r="AN85" s="623">
        <v>2514</v>
      </c>
      <c r="AO85" s="623"/>
      <c r="AP85" s="623"/>
      <c r="AQ85" s="623"/>
      <c r="AR85" s="623" t="str">
        <f>IF(ISBLANK(AH147),"",AH147)</f>
        <v/>
      </c>
      <c r="AS85" s="623"/>
      <c r="AT85" s="623"/>
      <c r="AU85" s="623"/>
      <c r="AV85" s="623" t="str">
        <f>IF(ISBLANK(AH148),"",AH148)</f>
        <v/>
      </c>
      <c r="AW85" s="623"/>
      <c r="AX85" s="623"/>
      <c r="AY85" s="623"/>
      <c r="AZ85" s="1097"/>
      <c r="BA85" s="1098"/>
      <c r="BB85" s="1098"/>
      <c r="BC85" s="1098"/>
      <c r="BD85" s="1098"/>
      <c r="BE85" s="1098"/>
      <c r="BF85" s="1098"/>
      <c r="BG85" s="1098"/>
      <c r="BH85" s="1099"/>
      <c r="BI85" s="90"/>
      <c r="BJ85" s="90"/>
      <c r="BK85" s="90"/>
    </row>
    <row r="86" spans="2:63" ht="17.100000000000001" customHeight="1">
      <c r="B86" s="90"/>
      <c r="C86" s="1168"/>
      <c r="D86" s="657"/>
      <c r="E86" s="829"/>
      <c r="F86" s="829"/>
      <c r="G86" s="829"/>
      <c r="H86" s="955"/>
      <c r="I86" s="1087"/>
      <c r="J86" s="1087"/>
      <c r="K86" s="1087"/>
      <c r="L86" s="1087"/>
      <c r="M86" s="1087"/>
      <c r="N86" s="1088"/>
      <c r="O86" s="1179" t="s">
        <v>966</v>
      </c>
      <c r="P86" s="1180"/>
      <c r="Q86" s="1180"/>
      <c r="R86" s="1180"/>
      <c r="S86" s="1181"/>
      <c r="T86" s="725" t="str">
        <f>IF(ISBLANK(AM183),"",AM183)</f>
        <v/>
      </c>
      <c r="U86" s="736"/>
      <c r="V86" s="726"/>
      <c r="W86" s="1120" t="s">
        <v>967</v>
      </c>
      <c r="X86" s="1121"/>
      <c r="Y86" s="1121"/>
      <c r="Z86" s="1121"/>
      <c r="AA86" s="1122"/>
      <c r="AB86" s="725" t="str">
        <f>IF(ISBLANK(O186),"",O186)</f>
        <v/>
      </c>
      <c r="AC86" s="736"/>
      <c r="AD86" s="726"/>
      <c r="AE86" s="680" t="s">
        <v>968</v>
      </c>
      <c r="AF86" s="680"/>
      <c r="AG86" s="680"/>
      <c r="AH86" s="680"/>
      <c r="AI86" s="680"/>
      <c r="AJ86" s="680"/>
      <c r="AK86" s="680"/>
      <c r="AL86" s="680"/>
      <c r="AM86" s="680"/>
      <c r="AN86" s="623">
        <v>2515</v>
      </c>
      <c r="AO86" s="623"/>
      <c r="AP86" s="623"/>
      <c r="AQ86" s="623"/>
      <c r="AR86" s="623" t="str">
        <f>IF(ISBLANK(AI147),"",AI147)</f>
        <v/>
      </c>
      <c r="AS86" s="623"/>
      <c r="AT86" s="623"/>
      <c r="AU86" s="623"/>
      <c r="AV86" s="623" t="str">
        <f>IF(ISBLANK(AI148),"",AI148)</f>
        <v/>
      </c>
      <c r="AW86" s="623"/>
      <c r="AX86" s="623"/>
      <c r="AY86" s="623"/>
      <c r="AZ86" s="1097"/>
      <c r="BA86" s="1098"/>
      <c r="BB86" s="1098"/>
      <c r="BC86" s="1098"/>
      <c r="BD86" s="1098"/>
      <c r="BE86" s="1098"/>
      <c r="BF86" s="1098"/>
      <c r="BG86" s="1098"/>
      <c r="BH86" s="1099"/>
      <c r="BI86" s="90"/>
      <c r="BJ86" s="90"/>
      <c r="BK86" s="90"/>
    </row>
    <row r="87" spans="2:63" ht="17.100000000000001" customHeight="1">
      <c r="B87" s="90"/>
      <c r="C87" s="1168"/>
      <c r="D87" s="657"/>
      <c r="E87" s="829"/>
      <c r="F87" s="829"/>
      <c r="G87" s="829"/>
      <c r="H87" s="955"/>
      <c r="I87" s="1087"/>
      <c r="J87" s="1087"/>
      <c r="K87" s="1087"/>
      <c r="L87" s="1087"/>
      <c r="M87" s="1087"/>
      <c r="N87" s="1088"/>
      <c r="O87" s="1182"/>
      <c r="P87" s="1183"/>
      <c r="Q87" s="1183"/>
      <c r="R87" s="1183"/>
      <c r="S87" s="1184"/>
      <c r="T87" s="727"/>
      <c r="U87" s="987"/>
      <c r="V87" s="728"/>
      <c r="W87" s="1123"/>
      <c r="X87" s="1124"/>
      <c r="Y87" s="1124"/>
      <c r="Z87" s="1124"/>
      <c r="AA87" s="1125"/>
      <c r="AB87" s="727"/>
      <c r="AC87" s="987"/>
      <c r="AD87" s="728"/>
      <c r="AE87" s="1188" t="s">
        <v>969</v>
      </c>
      <c r="AF87" s="1189"/>
      <c r="AG87" s="1189"/>
      <c r="AH87" s="1189"/>
      <c r="AI87" s="1189"/>
      <c r="AJ87" s="1189"/>
      <c r="AK87" s="1189"/>
      <c r="AL87" s="1189"/>
      <c r="AM87" s="1190"/>
      <c r="AN87" s="623">
        <v>2516</v>
      </c>
      <c r="AO87" s="623"/>
      <c r="AP87" s="623"/>
      <c r="AQ87" s="623"/>
      <c r="AR87" s="623" t="str">
        <f>IF(ISBLANK(AJ147),"",AJ147)</f>
        <v/>
      </c>
      <c r="AS87" s="623"/>
      <c r="AT87" s="623"/>
      <c r="AU87" s="623"/>
      <c r="AV87" s="623" t="str">
        <f>IF(ISBLANK(AJ148),"",AJ148)</f>
        <v/>
      </c>
      <c r="AW87" s="623"/>
      <c r="AX87" s="623"/>
      <c r="AY87" s="623"/>
      <c r="AZ87" s="1097"/>
      <c r="BA87" s="1098"/>
      <c r="BB87" s="1098"/>
      <c r="BC87" s="1098"/>
      <c r="BD87" s="1098"/>
      <c r="BE87" s="1098"/>
      <c r="BF87" s="1098"/>
      <c r="BG87" s="1098"/>
      <c r="BH87" s="1099"/>
      <c r="BI87" s="90"/>
      <c r="BJ87" s="90"/>
      <c r="BK87" s="90"/>
    </row>
    <row r="88" spans="2:63" ht="17.100000000000001" customHeight="1">
      <c r="B88" s="90"/>
      <c r="C88" s="1168"/>
      <c r="D88" s="657"/>
      <c r="E88" s="829"/>
      <c r="F88" s="829"/>
      <c r="G88" s="829"/>
      <c r="H88" s="955"/>
      <c r="I88" s="1087"/>
      <c r="J88" s="1087"/>
      <c r="K88" s="1087"/>
      <c r="L88" s="1087"/>
      <c r="M88" s="1087"/>
      <c r="N88" s="1088"/>
      <c r="O88" s="1173" t="s">
        <v>707</v>
      </c>
      <c r="P88" s="1174"/>
      <c r="Q88" s="1174"/>
      <c r="R88" s="1174"/>
      <c r="S88" s="1175"/>
      <c r="T88" s="725" t="str">
        <f>IF(ISBLANK(AQ183),"",AQ183)</f>
        <v/>
      </c>
      <c r="U88" s="736"/>
      <c r="V88" s="726"/>
      <c r="W88" s="1120" t="str">
        <f>AI185</f>
        <v>（その他）</v>
      </c>
      <c r="X88" s="1121"/>
      <c r="Y88" s="1121"/>
      <c r="Z88" s="1121"/>
      <c r="AA88" s="1122"/>
      <c r="AB88" s="725" t="str">
        <f>IF(ISBLANK(AI186),"",AI186)</f>
        <v/>
      </c>
      <c r="AC88" s="736"/>
      <c r="AD88" s="726"/>
      <c r="AE88" s="1103" t="s">
        <v>970</v>
      </c>
      <c r="AF88" s="958"/>
      <c r="AG88" s="958"/>
      <c r="AH88" s="958"/>
      <c r="AI88" s="958"/>
      <c r="AJ88" s="958"/>
      <c r="AK88" s="958"/>
      <c r="AL88" s="958"/>
      <c r="AM88" s="812"/>
      <c r="AN88" s="623">
        <v>2517</v>
      </c>
      <c r="AO88" s="623"/>
      <c r="AP88" s="623"/>
      <c r="AQ88" s="623"/>
      <c r="AR88" s="623" t="str">
        <f>IF(ISBLANK(AK147),"",AK147)</f>
        <v>　</v>
      </c>
      <c r="AS88" s="623"/>
      <c r="AT88" s="623"/>
      <c r="AU88" s="623"/>
      <c r="AV88" s="623" t="str">
        <f>IF(ISBLANK(AK148),"",AK148)</f>
        <v/>
      </c>
      <c r="AW88" s="623"/>
      <c r="AX88" s="623"/>
      <c r="AY88" s="623"/>
      <c r="AZ88" s="1097"/>
      <c r="BA88" s="1098"/>
      <c r="BB88" s="1098"/>
      <c r="BC88" s="1098"/>
      <c r="BD88" s="1098"/>
      <c r="BE88" s="1098"/>
      <c r="BF88" s="1098"/>
      <c r="BG88" s="1098"/>
      <c r="BH88" s="1099"/>
      <c r="BI88" s="90"/>
      <c r="BJ88" s="90"/>
      <c r="BK88" s="90"/>
    </row>
    <row r="89" spans="2:63" ht="17.100000000000001" customHeight="1">
      <c r="B89" s="90"/>
      <c r="C89" s="1168"/>
      <c r="D89" s="657"/>
      <c r="E89" s="829"/>
      <c r="F89" s="829"/>
      <c r="G89" s="829"/>
      <c r="H89" s="955"/>
      <c r="I89" s="1087"/>
      <c r="J89" s="1087"/>
      <c r="K89" s="1087"/>
      <c r="L89" s="1087"/>
      <c r="M89" s="1087"/>
      <c r="N89" s="1088"/>
      <c r="O89" s="1176" t="s">
        <v>971</v>
      </c>
      <c r="P89" s="1177"/>
      <c r="Q89" s="1177"/>
      <c r="R89" s="1177"/>
      <c r="S89" s="1178"/>
      <c r="T89" s="727"/>
      <c r="U89" s="987"/>
      <c r="V89" s="728"/>
      <c r="W89" s="1123"/>
      <c r="X89" s="1124"/>
      <c r="Y89" s="1124"/>
      <c r="Z89" s="1124"/>
      <c r="AA89" s="1125"/>
      <c r="AB89" s="727"/>
      <c r="AC89" s="987"/>
      <c r="AD89" s="728"/>
      <c r="AE89" s="765" t="s">
        <v>972</v>
      </c>
      <c r="AF89" s="1202"/>
      <c r="AG89" s="1202"/>
      <c r="AH89" s="1202"/>
      <c r="AI89" s="1202"/>
      <c r="AJ89" s="1202"/>
      <c r="AK89" s="1202"/>
      <c r="AL89" s="1202"/>
      <c r="AM89" s="766"/>
      <c r="AN89" s="623">
        <v>2518</v>
      </c>
      <c r="AO89" s="623"/>
      <c r="AP89" s="623"/>
      <c r="AQ89" s="623"/>
      <c r="AR89" s="623" t="str">
        <f>IF(ISBLANK(AL147),"",AL147)</f>
        <v/>
      </c>
      <c r="AS89" s="623"/>
      <c r="AT89" s="623"/>
      <c r="AU89" s="623"/>
      <c r="AV89" s="623" t="str">
        <f>IF(ISBLANK(AL148),"",AL148)</f>
        <v/>
      </c>
      <c r="AW89" s="623"/>
      <c r="AX89" s="623"/>
      <c r="AY89" s="623"/>
      <c r="AZ89" s="1097"/>
      <c r="BA89" s="1098"/>
      <c r="BB89" s="1098"/>
      <c r="BC89" s="1098"/>
      <c r="BD89" s="1098"/>
      <c r="BE89" s="1098"/>
      <c r="BF89" s="1098"/>
      <c r="BG89" s="1098"/>
      <c r="BH89" s="1099"/>
      <c r="BI89" s="90"/>
      <c r="BJ89" s="90"/>
      <c r="BK89" s="90"/>
    </row>
    <row r="90" spans="2:63" ht="17.100000000000001" customHeight="1">
      <c r="B90" s="90"/>
      <c r="C90" s="1168"/>
      <c r="D90" s="657"/>
      <c r="E90" s="829"/>
      <c r="F90" s="829"/>
      <c r="G90" s="829"/>
      <c r="H90" s="955"/>
      <c r="I90" s="1087"/>
      <c r="J90" s="1087"/>
      <c r="K90" s="1087"/>
      <c r="L90" s="1087"/>
      <c r="M90" s="1087"/>
      <c r="N90" s="1088"/>
      <c r="O90" s="1191" t="s">
        <v>973</v>
      </c>
      <c r="P90" s="1192"/>
      <c r="Q90" s="1192"/>
      <c r="R90" s="1192"/>
      <c r="S90" s="1193"/>
      <c r="T90" s="725" t="str">
        <f>IF(ISBLANK(W183),"",W183)</f>
        <v/>
      </c>
      <c r="U90" s="736"/>
      <c r="V90" s="726"/>
      <c r="W90" s="1120" t="str">
        <f>AM185</f>
        <v>（その他）</v>
      </c>
      <c r="X90" s="1121"/>
      <c r="Y90" s="1121"/>
      <c r="Z90" s="1121"/>
      <c r="AA90" s="1122"/>
      <c r="AB90" s="725" t="str">
        <f>IF(ISBLANK(AM186),"",AM186)</f>
        <v/>
      </c>
      <c r="AC90" s="736"/>
      <c r="AD90" s="726"/>
      <c r="AE90" s="680" t="s">
        <v>974</v>
      </c>
      <c r="AF90" s="680"/>
      <c r="AG90" s="680"/>
      <c r="AH90" s="680"/>
      <c r="AI90" s="680"/>
      <c r="AJ90" s="680"/>
      <c r="AK90" s="680"/>
      <c r="AL90" s="680"/>
      <c r="AM90" s="680"/>
      <c r="AN90" s="623">
        <v>2519</v>
      </c>
      <c r="AO90" s="623"/>
      <c r="AP90" s="623"/>
      <c r="AQ90" s="623"/>
      <c r="AR90" s="623" t="str">
        <f>IF(ISBLANK(AM147),"",AM147)</f>
        <v/>
      </c>
      <c r="AS90" s="623"/>
      <c r="AT90" s="623"/>
      <c r="AU90" s="623"/>
      <c r="AV90" s="623" t="str">
        <f>IF(ISBLANK(AM148),"",AM148)</f>
        <v/>
      </c>
      <c r="AW90" s="623"/>
      <c r="AX90" s="623"/>
      <c r="AY90" s="623"/>
      <c r="AZ90" s="1097"/>
      <c r="BA90" s="1098"/>
      <c r="BB90" s="1098"/>
      <c r="BC90" s="1098"/>
      <c r="BD90" s="1098"/>
      <c r="BE90" s="1098"/>
      <c r="BF90" s="1098"/>
      <c r="BG90" s="1098"/>
      <c r="BH90" s="1099"/>
      <c r="BI90" s="90"/>
      <c r="BJ90" s="90"/>
      <c r="BK90" s="90"/>
    </row>
    <row r="91" spans="2:63" ht="17.100000000000001" customHeight="1">
      <c r="B91" s="90"/>
      <c r="C91" s="1168"/>
      <c r="D91" s="657"/>
      <c r="E91" s="829"/>
      <c r="F91" s="829"/>
      <c r="G91" s="829"/>
      <c r="H91" s="955"/>
      <c r="I91" s="1087"/>
      <c r="J91" s="1087"/>
      <c r="K91" s="1087"/>
      <c r="L91" s="1087"/>
      <c r="M91" s="1087"/>
      <c r="N91" s="1088"/>
      <c r="O91" s="1194"/>
      <c r="P91" s="1195"/>
      <c r="Q91" s="1195"/>
      <c r="R91" s="1195"/>
      <c r="S91" s="1196"/>
      <c r="T91" s="727"/>
      <c r="U91" s="987"/>
      <c r="V91" s="728"/>
      <c r="W91" s="1123"/>
      <c r="X91" s="1124"/>
      <c r="Y91" s="1124"/>
      <c r="Z91" s="1124"/>
      <c r="AA91" s="1125"/>
      <c r="AB91" s="727"/>
      <c r="AC91" s="987"/>
      <c r="AD91" s="728"/>
      <c r="AE91" s="680" t="s">
        <v>726</v>
      </c>
      <c r="AF91" s="680"/>
      <c r="AG91" s="680"/>
      <c r="AH91" s="680"/>
      <c r="AI91" s="680"/>
      <c r="AJ91" s="680"/>
      <c r="AK91" s="680"/>
      <c r="AL91" s="680"/>
      <c r="AM91" s="680"/>
      <c r="AN91" s="623">
        <v>2520</v>
      </c>
      <c r="AO91" s="623"/>
      <c r="AP91" s="623"/>
      <c r="AQ91" s="623"/>
      <c r="AR91" s="623" t="str">
        <f>IF(ISBLANK(AN147),"",AN147)</f>
        <v/>
      </c>
      <c r="AS91" s="623"/>
      <c r="AT91" s="623"/>
      <c r="AU91" s="623"/>
      <c r="AV91" s="623" t="str">
        <f>IF(ISBLANK(AN148),"",AN148)</f>
        <v/>
      </c>
      <c r="AW91" s="623"/>
      <c r="AX91" s="623"/>
      <c r="AY91" s="623"/>
      <c r="AZ91" s="1097"/>
      <c r="BA91" s="1098"/>
      <c r="BB91" s="1098"/>
      <c r="BC91" s="1098"/>
      <c r="BD91" s="1098"/>
      <c r="BE91" s="1098"/>
      <c r="BF91" s="1098"/>
      <c r="BG91" s="1098"/>
      <c r="BH91" s="1099"/>
      <c r="BI91" s="90"/>
      <c r="BJ91" s="90"/>
      <c r="BK91" s="90"/>
    </row>
    <row r="92" spans="2:63" ht="17.100000000000001" customHeight="1">
      <c r="B92" s="90"/>
      <c r="C92" s="1168"/>
      <c r="D92" s="657"/>
      <c r="E92" s="829"/>
      <c r="F92" s="829"/>
      <c r="G92" s="829"/>
      <c r="H92" s="955"/>
      <c r="I92" s="1087"/>
      <c r="J92" s="1087"/>
      <c r="K92" s="1087"/>
      <c r="L92" s="1087"/>
      <c r="M92" s="1087"/>
      <c r="N92" s="1088"/>
      <c r="O92" s="1191" t="s">
        <v>975</v>
      </c>
      <c r="P92" s="1192"/>
      <c r="Q92" s="1192"/>
      <c r="R92" s="1192"/>
      <c r="S92" s="1193"/>
      <c r="T92" s="725" t="str">
        <f>IF(ISBLANK(AA183),"",AA183)</f>
        <v/>
      </c>
      <c r="U92" s="736"/>
      <c r="V92" s="726"/>
      <c r="W92" s="1120" t="str">
        <f>AQ185</f>
        <v>（その他）</v>
      </c>
      <c r="X92" s="1121"/>
      <c r="Y92" s="1121"/>
      <c r="Z92" s="1121"/>
      <c r="AA92" s="1122"/>
      <c r="AB92" s="725" t="str">
        <f>IF(ISBLANK(AQ186),"",AQ186)</f>
        <v/>
      </c>
      <c r="AC92" s="736"/>
      <c r="AD92" s="726"/>
      <c r="AE92" s="680" t="s">
        <v>976</v>
      </c>
      <c r="AF92" s="680"/>
      <c r="AG92" s="680"/>
      <c r="AH92" s="680"/>
      <c r="AI92" s="680"/>
      <c r="AJ92" s="680"/>
      <c r="AK92" s="680"/>
      <c r="AL92" s="680"/>
      <c r="AM92" s="680"/>
      <c r="AN92" s="623">
        <v>2521</v>
      </c>
      <c r="AO92" s="623"/>
      <c r="AP92" s="623"/>
      <c r="AQ92" s="623"/>
      <c r="AR92" s="623" t="str">
        <f>IF(ISBLANK(AO147),"",AO147)</f>
        <v/>
      </c>
      <c r="AS92" s="623"/>
      <c r="AT92" s="623"/>
      <c r="AU92" s="623"/>
      <c r="AV92" s="623" t="str">
        <f>IF(ISBLANK(AO148),"",AO148)</f>
        <v/>
      </c>
      <c r="AW92" s="623"/>
      <c r="AX92" s="623"/>
      <c r="AY92" s="623"/>
      <c r="AZ92" s="1097"/>
      <c r="BA92" s="1098"/>
      <c r="BB92" s="1098"/>
      <c r="BC92" s="1098"/>
      <c r="BD92" s="1098"/>
      <c r="BE92" s="1098"/>
      <c r="BF92" s="1098"/>
      <c r="BG92" s="1098"/>
      <c r="BH92" s="1099"/>
      <c r="BI92" s="90"/>
      <c r="BJ92" s="90"/>
      <c r="BK92" s="90"/>
    </row>
    <row r="93" spans="2:63" ht="17.100000000000001" customHeight="1">
      <c r="B93" s="90"/>
      <c r="C93" s="1168"/>
      <c r="D93" s="657"/>
      <c r="E93" s="829"/>
      <c r="F93" s="829"/>
      <c r="G93" s="829"/>
      <c r="H93" s="955"/>
      <c r="I93" s="1087"/>
      <c r="J93" s="1087"/>
      <c r="K93" s="1087"/>
      <c r="L93" s="1087"/>
      <c r="M93" s="1087"/>
      <c r="N93" s="1088"/>
      <c r="O93" s="1194"/>
      <c r="P93" s="1195"/>
      <c r="Q93" s="1195"/>
      <c r="R93" s="1195"/>
      <c r="S93" s="1196"/>
      <c r="T93" s="727"/>
      <c r="U93" s="987"/>
      <c r="V93" s="728"/>
      <c r="W93" s="1123"/>
      <c r="X93" s="1124"/>
      <c r="Y93" s="1124"/>
      <c r="Z93" s="1124"/>
      <c r="AA93" s="1125"/>
      <c r="AB93" s="727"/>
      <c r="AC93" s="987"/>
      <c r="AD93" s="728"/>
      <c r="AE93" s="680" t="s">
        <v>977</v>
      </c>
      <c r="AF93" s="680"/>
      <c r="AG93" s="680"/>
      <c r="AH93" s="680"/>
      <c r="AI93" s="680"/>
      <c r="AJ93" s="680"/>
      <c r="AK93" s="680"/>
      <c r="AL93" s="680"/>
      <c r="AM93" s="680"/>
      <c r="AN93" s="623">
        <v>2522</v>
      </c>
      <c r="AO93" s="623"/>
      <c r="AP93" s="623"/>
      <c r="AQ93" s="623"/>
      <c r="AR93" s="1161"/>
      <c r="AS93" s="1203"/>
      <c r="AT93" s="1203"/>
      <c r="AU93" s="1204"/>
      <c r="AV93" s="623" t="str">
        <f>IF(ISBLANK(AP148),"",AP148)</f>
        <v/>
      </c>
      <c r="AW93" s="623"/>
      <c r="AX93" s="623"/>
      <c r="AY93" s="623"/>
      <c r="AZ93" s="1097"/>
      <c r="BA93" s="1098"/>
      <c r="BB93" s="1098"/>
      <c r="BC93" s="1098"/>
      <c r="BD93" s="1098"/>
      <c r="BE93" s="1098"/>
      <c r="BF93" s="1098"/>
      <c r="BG93" s="1098"/>
      <c r="BH93" s="1099"/>
      <c r="BI93" s="90"/>
      <c r="BJ93" s="90"/>
      <c r="BK93" s="90"/>
    </row>
    <row r="94" spans="2:63" ht="17.100000000000001" customHeight="1">
      <c r="B94" s="90"/>
      <c r="C94" s="1168"/>
      <c r="D94" s="657"/>
      <c r="E94" s="829"/>
      <c r="F94" s="829"/>
      <c r="G94" s="829"/>
      <c r="H94" s="955"/>
      <c r="I94" s="1087"/>
      <c r="J94" s="1087"/>
      <c r="K94" s="1087"/>
      <c r="L94" s="1087"/>
      <c r="M94" s="1087"/>
      <c r="N94" s="1088"/>
      <c r="O94" s="1179" t="str">
        <f>AU182</f>
        <v>地質調査</v>
      </c>
      <c r="P94" s="1180"/>
      <c r="Q94" s="1180"/>
      <c r="R94" s="1180"/>
      <c r="S94" s="1181"/>
      <c r="T94" s="725" t="str">
        <f>IF(ISBLANK(AU183),"",AU183)</f>
        <v/>
      </c>
      <c r="U94" s="736"/>
      <c r="V94" s="726"/>
      <c r="W94" s="1120" t="str">
        <f>AU185</f>
        <v>（その他）</v>
      </c>
      <c r="X94" s="1121"/>
      <c r="Y94" s="1121"/>
      <c r="Z94" s="1121"/>
      <c r="AA94" s="1122"/>
      <c r="AB94" s="725" t="str">
        <f>IF(ISBLANK(AU186),"",AU186)</f>
        <v/>
      </c>
      <c r="AC94" s="736"/>
      <c r="AD94" s="726"/>
      <c r="AE94" s="680" t="s">
        <v>978</v>
      </c>
      <c r="AF94" s="680"/>
      <c r="AG94" s="680"/>
      <c r="AH94" s="680"/>
      <c r="AI94" s="680"/>
      <c r="AJ94" s="680"/>
      <c r="AK94" s="680"/>
      <c r="AL94" s="680"/>
      <c r="AM94" s="680"/>
      <c r="AN94" s="623">
        <v>2523</v>
      </c>
      <c r="AO94" s="623"/>
      <c r="AP94" s="623"/>
      <c r="AQ94" s="623"/>
      <c r="AR94" s="1205"/>
      <c r="AS94" s="1206"/>
      <c r="AT94" s="1206"/>
      <c r="AU94" s="1207"/>
      <c r="AV94" s="623" t="str">
        <f>IF(ISBLANK(AQ148),"",AQ148)</f>
        <v/>
      </c>
      <c r="AW94" s="623"/>
      <c r="AX94" s="623"/>
      <c r="AY94" s="623"/>
      <c r="AZ94" s="1097"/>
      <c r="BA94" s="1098"/>
      <c r="BB94" s="1098"/>
      <c r="BC94" s="1098"/>
      <c r="BD94" s="1098"/>
      <c r="BE94" s="1098"/>
      <c r="BF94" s="1098"/>
      <c r="BG94" s="1098"/>
      <c r="BH94" s="1099"/>
      <c r="BI94" s="90"/>
      <c r="BJ94" s="90"/>
      <c r="BK94" s="90"/>
    </row>
    <row r="95" spans="2:63" ht="17.100000000000001" customHeight="1">
      <c r="B95" s="90"/>
      <c r="C95" s="1168"/>
      <c r="D95" s="657"/>
      <c r="E95" s="829"/>
      <c r="F95" s="829"/>
      <c r="G95" s="829"/>
      <c r="H95" s="955"/>
      <c r="I95" s="1087"/>
      <c r="J95" s="1087"/>
      <c r="K95" s="1087"/>
      <c r="L95" s="1087"/>
      <c r="M95" s="1087"/>
      <c r="N95" s="1088"/>
      <c r="O95" s="1182"/>
      <c r="P95" s="1183"/>
      <c r="Q95" s="1183"/>
      <c r="R95" s="1183"/>
      <c r="S95" s="1184"/>
      <c r="T95" s="727"/>
      <c r="U95" s="987"/>
      <c r="V95" s="728"/>
      <c r="W95" s="1123"/>
      <c r="X95" s="1124"/>
      <c r="Y95" s="1124"/>
      <c r="Z95" s="1124"/>
      <c r="AA95" s="1125"/>
      <c r="AB95" s="727"/>
      <c r="AC95" s="987"/>
      <c r="AD95" s="728"/>
      <c r="AE95" s="680" t="s">
        <v>979</v>
      </c>
      <c r="AF95" s="680"/>
      <c r="AG95" s="680"/>
      <c r="AH95" s="680"/>
      <c r="AI95" s="680"/>
      <c r="AJ95" s="680"/>
      <c r="AK95" s="680"/>
      <c r="AL95" s="680"/>
      <c r="AM95" s="680"/>
      <c r="AN95" s="623">
        <v>2524</v>
      </c>
      <c r="AO95" s="623"/>
      <c r="AP95" s="623"/>
      <c r="AQ95" s="623"/>
      <c r="AR95" s="1205"/>
      <c r="AS95" s="1206"/>
      <c r="AT95" s="1206"/>
      <c r="AU95" s="1207"/>
      <c r="AV95" s="623" t="str">
        <f>IF(ISBLANK(AR148),"",AR148)</f>
        <v/>
      </c>
      <c r="AW95" s="623"/>
      <c r="AX95" s="623"/>
      <c r="AY95" s="623"/>
      <c r="AZ95" s="1097"/>
      <c r="BA95" s="1098"/>
      <c r="BB95" s="1098"/>
      <c r="BC95" s="1098"/>
      <c r="BD95" s="1098"/>
      <c r="BE95" s="1098"/>
      <c r="BF95" s="1098"/>
      <c r="BG95" s="1098"/>
      <c r="BH95" s="1099"/>
      <c r="BI95" s="90"/>
      <c r="BJ95" s="90"/>
      <c r="BK95" s="90"/>
    </row>
    <row r="96" spans="2:63" ht="17.100000000000001" customHeight="1">
      <c r="B96" s="90"/>
      <c r="C96" s="1168"/>
      <c r="D96" s="657"/>
      <c r="E96" s="829"/>
      <c r="F96" s="829"/>
      <c r="G96" s="829"/>
      <c r="H96" s="955"/>
      <c r="I96" s="1087"/>
      <c r="J96" s="1087"/>
      <c r="K96" s="1087"/>
      <c r="L96" s="1087"/>
      <c r="M96" s="1087"/>
      <c r="N96" s="1088"/>
      <c r="O96" s="1179" t="str">
        <f>AY182</f>
        <v>（その他）</v>
      </c>
      <c r="P96" s="1180"/>
      <c r="Q96" s="1180"/>
      <c r="R96" s="1180"/>
      <c r="S96" s="1181"/>
      <c r="T96" s="725" t="str">
        <f>IF(ISBLANK(AY183),"",AY183)</f>
        <v/>
      </c>
      <c r="U96" s="736"/>
      <c r="V96" s="726"/>
      <c r="W96" s="1120"/>
      <c r="X96" s="1121"/>
      <c r="Y96" s="1121"/>
      <c r="Z96" s="1121"/>
      <c r="AA96" s="1122"/>
      <c r="AB96" s="725"/>
      <c r="AC96" s="736"/>
      <c r="AD96" s="726"/>
      <c r="AE96" s="680" t="s">
        <v>980</v>
      </c>
      <c r="AF96" s="680"/>
      <c r="AG96" s="680"/>
      <c r="AH96" s="680"/>
      <c r="AI96" s="680"/>
      <c r="AJ96" s="680"/>
      <c r="AK96" s="680"/>
      <c r="AL96" s="680"/>
      <c r="AM96" s="680"/>
      <c r="AN96" s="623">
        <v>2525</v>
      </c>
      <c r="AO96" s="623"/>
      <c r="AP96" s="623"/>
      <c r="AQ96" s="623"/>
      <c r="AR96" s="1205"/>
      <c r="AS96" s="1206"/>
      <c r="AT96" s="1206"/>
      <c r="AU96" s="1207"/>
      <c r="AV96" s="623" t="str">
        <f>IF(ISBLANK(AS148),"",AS148)</f>
        <v/>
      </c>
      <c r="AW96" s="623"/>
      <c r="AX96" s="623"/>
      <c r="AY96" s="623"/>
      <c r="AZ96" s="1097"/>
      <c r="BA96" s="1098"/>
      <c r="BB96" s="1098"/>
      <c r="BC96" s="1098"/>
      <c r="BD96" s="1098"/>
      <c r="BE96" s="1098"/>
      <c r="BF96" s="1098"/>
      <c r="BG96" s="1098"/>
      <c r="BH96" s="1099"/>
      <c r="BI96" s="90"/>
      <c r="BJ96" s="90"/>
      <c r="BK96" s="90"/>
    </row>
    <row r="97" spans="2:63" ht="17.100000000000001" customHeight="1">
      <c r="B97" s="90"/>
      <c r="C97" s="1168"/>
      <c r="D97" s="657"/>
      <c r="E97" s="829"/>
      <c r="F97" s="829"/>
      <c r="G97" s="829"/>
      <c r="H97" s="955"/>
      <c r="I97" s="1087"/>
      <c r="J97" s="1087"/>
      <c r="K97" s="1087"/>
      <c r="L97" s="1087"/>
      <c r="M97" s="1087"/>
      <c r="N97" s="1088"/>
      <c r="O97" s="1182"/>
      <c r="P97" s="1183"/>
      <c r="Q97" s="1183"/>
      <c r="R97" s="1183"/>
      <c r="S97" s="1184"/>
      <c r="T97" s="727"/>
      <c r="U97" s="987"/>
      <c r="V97" s="728"/>
      <c r="W97" s="1123"/>
      <c r="X97" s="1124"/>
      <c r="Y97" s="1124"/>
      <c r="Z97" s="1124"/>
      <c r="AA97" s="1125"/>
      <c r="AB97" s="727"/>
      <c r="AC97" s="987"/>
      <c r="AD97" s="728"/>
      <c r="AE97" s="680" t="s">
        <v>981</v>
      </c>
      <c r="AF97" s="680"/>
      <c r="AG97" s="680"/>
      <c r="AH97" s="680"/>
      <c r="AI97" s="680"/>
      <c r="AJ97" s="680"/>
      <c r="AK97" s="680"/>
      <c r="AL97" s="680"/>
      <c r="AM97" s="680"/>
      <c r="AN97" s="623">
        <v>2526</v>
      </c>
      <c r="AO97" s="623"/>
      <c r="AP97" s="623"/>
      <c r="AQ97" s="623"/>
      <c r="AR97" s="1205"/>
      <c r="AS97" s="1206"/>
      <c r="AT97" s="1206"/>
      <c r="AU97" s="1207"/>
      <c r="AV97" s="623" t="str">
        <f>IF(ISBLANK(AT148),"",AT148)</f>
        <v/>
      </c>
      <c r="AW97" s="623"/>
      <c r="AX97" s="623"/>
      <c r="AY97" s="623"/>
      <c r="AZ97" s="1097"/>
      <c r="BA97" s="1098"/>
      <c r="BB97" s="1098"/>
      <c r="BC97" s="1098"/>
      <c r="BD97" s="1098"/>
      <c r="BE97" s="1098"/>
      <c r="BF97" s="1098"/>
      <c r="BG97" s="1098"/>
      <c r="BH97" s="1099"/>
      <c r="BI97" s="90"/>
      <c r="BJ97" s="90"/>
      <c r="BK97" s="90"/>
    </row>
    <row r="98" spans="2:63" ht="17.100000000000001" customHeight="1">
      <c r="B98" s="90"/>
      <c r="C98" s="1168"/>
      <c r="D98" s="657"/>
      <c r="E98" s="829"/>
      <c r="F98" s="829"/>
      <c r="G98" s="829"/>
      <c r="H98" s="955"/>
      <c r="I98" s="1087"/>
      <c r="J98" s="1087"/>
      <c r="K98" s="1087"/>
      <c r="L98" s="1087"/>
      <c r="M98" s="1087"/>
      <c r="N98" s="1088"/>
      <c r="O98" s="1179"/>
      <c r="P98" s="1180"/>
      <c r="Q98" s="1180"/>
      <c r="R98" s="1180"/>
      <c r="S98" s="1181"/>
      <c r="T98" s="725"/>
      <c r="U98" s="736"/>
      <c r="V98" s="726"/>
      <c r="W98" s="1120"/>
      <c r="X98" s="1121"/>
      <c r="Y98" s="1121"/>
      <c r="Z98" s="1121"/>
      <c r="AA98" s="1122"/>
      <c r="AB98" s="725"/>
      <c r="AC98" s="736"/>
      <c r="AD98" s="726"/>
      <c r="AE98" s="680" t="s">
        <v>982</v>
      </c>
      <c r="AF98" s="680"/>
      <c r="AG98" s="680"/>
      <c r="AH98" s="680"/>
      <c r="AI98" s="680"/>
      <c r="AJ98" s="680"/>
      <c r="AK98" s="680"/>
      <c r="AL98" s="680"/>
      <c r="AM98" s="680"/>
      <c r="AN98" s="623">
        <v>2527</v>
      </c>
      <c r="AO98" s="623"/>
      <c r="AP98" s="623"/>
      <c r="AQ98" s="623"/>
      <c r="AR98" s="1205"/>
      <c r="AS98" s="1206"/>
      <c r="AT98" s="1206"/>
      <c r="AU98" s="1207"/>
      <c r="AV98" s="623" t="str">
        <f>IF(ISBLANK(AU148),"",AU148)</f>
        <v/>
      </c>
      <c r="AW98" s="623"/>
      <c r="AX98" s="623"/>
      <c r="AY98" s="623"/>
      <c r="AZ98" s="1097"/>
      <c r="BA98" s="1098"/>
      <c r="BB98" s="1098"/>
      <c r="BC98" s="1098"/>
      <c r="BD98" s="1098"/>
      <c r="BE98" s="1098"/>
      <c r="BF98" s="1098"/>
      <c r="BG98" s="1098"/>
      <c r="BH98" s="1099"/>
      <c r="BI98" s="90"/>
      <c r="BJ98" s="90"/>
      <c r="BK98" s="90"/>
    </row>
    <row r="99" spans="2:63" ht="17.100000000000001" customHeight="1">
      <c r="B99" s="90"/>
      <c r="C99" s="1168"/>
      <c r="D99" s="657"/>
      <c r="E99" s="829"/>
      <c r="F99" s="829"/>
      <c r="G99" s="829"/>
      <c r="H99" s="955"/>
      <c r="I99" s="1087"/>
      <c r="J99" s="1087"/>
      <c r="K99" s="1087"/>
      <c r="L99" s="1087"/>
      <c r="M99" s="1087"/>
      <c r="N99" s="1088"/>
      <c r="O99" s="1182"/>
      <c r="P99" s="1183"/>
      <c r="Q99" s="1183"/>
      <c r="R99" s="1183"/>
      <c r="S99" s="1184"/>
      <c r="T99" s="727"/>
      <c r="U99" s="987"/>
      <c r="V99" s="728"/>
      <c r="W99" s="1123"/>
      <c r="X99" s="1124"/>
      <c r="Y99" s="1124"/>
      <c r="Z99" s="1124"/>
      <c r="AA99" s="1125"/>
      <c r="AB99" s="727"/>
      <c r="AC99" s="987"/>
      <c r="AD99" s="728"/>
      <c r="AE99" s="680" t="s">
        <v>983</v>
      </c>
      <c r="AF99" s="680"/>
      <c r="AG99" s="680"/>
      <c r="AH99" s="680"/>
      <c r="AI99" s="680"/>
      <c r="AJ99" s="680"/>
      <c r="AK99" s="680"/>
      <c r="AL99" s="680"/>
      <c r="AM99" s="680"/>
      <c r="AN99" s="623">
        <v>2528</v>
      </c>
      <c r="AO99" s="623"/>
      <c r="AP99" s="623"/>
      <c r="AQ99" s="623"/>
      <c r="AR99" s="1205"/>
      <c r="AS99" s="1206"/>
      <c r="AT99" s="1206"/>
      <c r="AU99" s="1207"/>
      <c r="AV99" s="623" t="str">
        <f>IF(ISBLANK(AV148),"",AV148)</f>
        <v/>
      </c>
      <c r="AW99" s="623"/>
      <c r="AX99" s="623"/>
      <c r="AY99" s="623"/>
      <c r="AZ99" s="1097"/>
      <c r="BA99" s="1098"/>
      <c r="BB99" s="1098"/>
      <c r="BC99" s="1098"/>
      <c r="BD99" s="1098"/>
      <c r="BE99" s="1098"/>
      <c r="BF99" s="1098"/>
      <c r="BG99" s="1098"/>
      <c r="BH99" s="1099"/>
      <c r="BI99" s="90"/>
      <c r="BJ99" s="90"/>
      <c r="BK99" s="90"/>
    </row>
    <row r="100" spans="2:63" ht="17.100000000000001" customHeight="1">
      <c r="B100" s="90"/>
      <c r="C100" s="1168"/>
      <c r="D100" s="657"/>
      <c r="E100" s="829"/>
      <c r="F100" s="829"/>
      <c r="G100" s="829"/>
      <c r="H100" s="955"/>
      <c r="I100" s="1087"/>
      <c r="J100" s="1087"/>
      <c r="K100" s="1087"/>
      <c r="L100" s="1087"/>
      <c r="M100" s="1087"/>
      <c r="N100" s="1088"/>
      <c r="O100" s="725" t="s">
        <v>300</v>
      </c>
      <c r="P100" s="736"/>
      <c r="Q100" s="736"/>
      <c r="R100" s="736"/>
      <c r="S100" s="726"/>
      <c r="T100" s="725">
        <f>SUM(T72:V99)</f>
        <v>0</v>
      </c>
      <c r="U100" s="736"/>
      <c r="V100" s="726"/>
      <c r="W100" s="810" t="s">
        <v>300</v>
      </c>
      <c r="X100" s="810"/>
      <c r="Y100" s="810"/>
      <c r="Z100" s="810"/>
      <c r="AA100" s="810"/>
      <c r="AB100" s="725">
        <f>SUM(AB72:AD99)</f>
        <v>0</v>
      </c>
      <c r="AC100" s="736"/>
      <c r="AD100" s="726"/>
      <c r="AE100" s="739" t="s">
        <v>984</v>
      </c>
      <c r="AF100" s="739"/>
      <c r="AG100" s="739"/>
      <c r="AH100" s="739"/>
      <c r="AI100" s="739"/>
      <c r="AJ100" s="739"/>
      <c r="AK100" s="739"/>
      <c r="AL100" s="739"/>
      <c r="AM100" s="739"/>
      <c r="AN100" s="623">
        <v>2529</v>
      </c>
      <c r="AO100" s="623"/>
      <c r="AP100" s="623"/>
      <c r="AQ100" s="623"/>
      <c r="AR100" s="1205"/>
      <c r="AS100" s="1206"/>
      <c r="AT100" s="1206"/>
      <c r="AU100" s="1207"/>
      <c r="AV100" s="810" t="str">
        <f>IF(ISBLANK(AW148),"",AW148)</f>
        <v/>
      </c>
      <c r="AW100" s="810"/>
      <c r="AX100" s="810"/>
      <c r="AY100" s="810"/>
      <c r="AZ100" s="1097"/>
      <c r="BA100" s="1098"/>
      <c r="BB100" s="1098"/>
      <c r="BC100" s="1098"/>
      <c r="BD100" s="1098"/>
      <c r="BE100" s="1098"/>
      <c r="BF100" s="1098"/>
      <c r="BG100" s="1098"/>
      <c r="BH100" s="1099"/>
      <c r="BI100" s="90"/>
      <c r="BJ100" s="90"/>
      <c r="BK100" s="90"/>
    </row>
    <row r="101" spans="2:63" ht="17.100000000000001" customHeight="1" thickBot="1">
      <c r="B101" s="90"/>
      <c r="C101" s="1169"/>
      <c r="D101" s="659"/>
      <c r="E101" s="1113"/>
      <c r="F101" s="1113"/>
      <c r="G101" s="1113"/>
      <c r="H101" s="1172"/>
      <c r="I101" s="1090"/>
      <c r="J101" s="1090"/>
      <c r="K101" s="1090"/>
      <c r="L101" s="1090"/>
      <c r="M101" s="1090"/>
      <c r="N101" s="1091"/>
      <c r="O101" s="1093"/>
      <c r="P101" s="846"/>
      <c r="Q101" s="846"/>
      <c r="R101" s="846"/>
      <c r="S101" s="1094"/>
      <c r="T101" s="1093"/>
      <c r="U101" s="846"/>
      <c r="V101" s="1094"/>
      <c r="W101" s="670"/>
      <c r="X101" s="670"/>
      <c r="Y101" s="670"/>
      <c r="Z101" s="670"/>
      <c r="AA101" s="670"/>
      <c r="AB101" s="1093"/>
      <c r="AC101" s="846"/>
      <c r="AD101" s="1094"/>
      <c r="AE101" s="682" t="s">
        <v>985</v>
      </c>
      <c r="AF101" s="682"/>
      <c r="AG101" s="682"/>
      <c r="AH101" s="682"/>
      <c r="AI101" s="682"/>
      <c r="AJ101" s="682"/>
      <c r="AK101" s="682"/>
      <c r="AL101" s="682"/>
      <c r="AM101" s="682"/>
      <c r="AN101" s="748">
        <v>2530</v>
      </c>
      <c r="AO101" s="748"/>
      <c r="AP101" s="748"/>
      <c r="AQ101" s="748"/>
      <c r="AR101" s="1208"/>
      <c r="AS101" s="1209"/>
      <c r="AT101" s="1209"/>
      <c r="AU101" s="1210"/>
      <c r="AV101" s="748" t="str">
        <f>IF(ISBLANK(AX148),"",AX148)</f>
        <v/>
      </c>
      <c r="AW101" s="748"/>
      <c r="AX101" s="748"/>
      <c r="AY101" s="748"/>
      <c r="AZ101" s="1100"/>
      <c r="BA101" s="1101"/>
      <c r="BB101" s="1101"/>
      <c r="BC101" s="1101"/>
      <c r="BD101" s="1101"/>
      <c r="BE101" s="1101"/>
      <c r="BF101" s="1101"/>
      <c r="BG101" s="1101"/>
      <c r="BH101" s="1102"/>
      <c r="BI101" s="90"/>
      <c r="BJ101" s="90"/>
      <c r="BK101" s="90"/>
    </row>
    <row r="102" spans="2:63" ht="31.5" customHeight="1" thickBot="1">
      <c r="B102" s="90"/>
      <c r="C102" s="313" t="s">
        <v>986</v>
      </c>
      <c r="D102" s="633" t="s">
        <v>371</v>
      </c>
      <c r="E102" s="634"/>
      <c r="F102" s="634"/>
      <c r="G102" s="634"/>
      <c r="H102" s="673"/>
      <c r="I102" s="1148">
        <f>IF(ISBLANK(AV174),"",AV174)</f>
        <v>0</v>
      </c>
      <c r="J102" s="1149"/>
      <c r="K102" s="1149"/>
      <c r="L102" s="1149"/>
      <c r="M102" s="1149"/>
      <c r="N102" s="1150"/>
      <c r="O102" s="1131"/>
      <c r="P102" s="636"/>
      <c r="Q102" s="636"/>
      <c r="R102" s="636"/>
      <c r="S102" s="1053"/>
      <c r="T102" s="1131"/>
      <c r="U102" s="636"/>
      <c r="V102" s="1053"/>
      <c r="W102" s="674"/>
      <c r="X102" s="674"/>
      <c r="Y102" s="674"/>
      <c r="Z102" s="674"/>
      <c r="AA102" s="674"/>
      <c r="AB102" s="674"/>
      <c r="AC102" s="674"/>
      <c r="AD102" s="674"/>
      <c r="AE102" s="674"/>
      <c r="AF102" s="674"/>
      <c r="AG102" s="674"/>
      <c r="AH102" s="674"/>
      <c r="AI102" s="674"/>
      <c r="AJ102" s="674"/>
      <c r="AK102" s="674"/>
      <c r="AL102" s="674"/>
      <c r="AM102" s="674"/>
      <c r="AN102" s="674"/>
      <c r="AO102" s="674"/>
      <c r="AP102" s="674"/>
      <c r="AQ102" s="674"/>
      <c r="AR102" s="674"/>
      <c r="AS102" s="674"/>
      <c r="AT102" s="674"/>
      <c r="AU102" s="674"/>
      <c r="AV102" s="674"/>
      <c r="AW102" s="674"/>
      <c r="AX102" s="674"/>
      <c r="AY102" s="674"/>
      <c r="AZ102" s="1217"/>
      <c r="BA102" s="1217"/>
      <c r="BB102" s="1217"/>
      <c r="BC102" s="1217"/>
      <c r="BD102" s="1217"/>
      <c r="BE102" s="1217"/>
      <c r="BF102" s="1217"/>
      <c r="BG102" s="1217"/>
      <c r="BH102" s="1218"/>
      <c r="BI102" s="90"/>
      <c r="BJ102" s="90"/>
      <c r="BK102" s="90"/>
    </row>
    <row r="103" spans="2:63">
      <c r="B103" s="90"/>
      <c r="C103" s="90"/>
      <c r="D103" s="90" t="s">
        <v>987</v>
      </c>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BI103" s="90"/>
      <c r="BJ103" s="90"/>
    </row>
    <row r="104" spans="2:63">
      <c r="B104" s="90"/>
      <c r="C104" s="90" t="s">
        <v>988</v>
      </c>
      <c r="D104" s="89" t="s">
        <v>989</v>
      </c>
      <c r="E104" s="89"/>
      <c r="F104" s="89"/>
      <c r="G104" s="89"/>
      <c r="H104" s="89"/>
      <c r="I104" s="89"/>
      <c r="J104" s="89"/>
      <c r="K104" s="89"/>
      <c r="L104" s="89"/>
      <c r="M104" s="89"/>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row>
    <row r="105" spans="2:63">
      <c r="B105" s="90"/>
      <c r="C105" s="90" t="s">
        <v>990</v>
      </c>
      <c r="D105" s="89" t="s">
        <v>991</v>
      </c>
      <c r="E105" s="89"/>
      <c r="F105" s="89"/>
      <c r="G105" s="89"/>
      <c r="H105" s="89"/>
      <c r="I105" s="89"/>
      <c r="J105" s="89"/>
      <c r="K105" s="89"/>
      <c r="L105" s="89"/>
      <c r="M105" s="89"/>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row>
    <row r="106" spans="2:63">
      <c r="B106" s="90"/>
      <c r="C106" s="90" t="s">
        <v>992</v>
      </c>
      <c r="D106" s="89" t="s">
        <v>993</v>
      </c>
      <c r="E106" s="89"/>
      <c r="F106" s="89"/>
      <c r="G106" s="89"/>
      <c r="H106" s="89"/>
      <c r="I106" s="89"/>
      <c r="J106" s="89"/>
      <c r="K106" s="89"/>
      <c r="L106" s="89"/>
      <c r="M106" s="89"/>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198"/>
      <c r="BI106" s="90"/>
      <c r="BJ106" s="90"/>
    </row>
    <row r="107" spans="2:63">
      <c r="B107" s="90"/>
      <c r="C107" s="90" t="s">
        <v>994</v>
      </c>
      <c r="D107" s="89" t="s">
        <v>995</v>
      </c>
      <c r="E107" s="89"/>
      <c r="F107" s="89"/>
      <c r="G107" s="89"/>
      <c r="H107" s="89"/>
      <c r="I107" s="89"/>
      <c r="J107" s="89"/>
      <c r="K107" s="89"/>
      <c r="L107" s="89"/>
      <c r="M107" s="89"/>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Z107" s="90"/>
      <c r="BA107" s="90"/>
      <c r="BB107" s="90"/>
      <c r="BC107" s="90"/>
      <c r="BD107" s="90"/>
      <c r="BE107" s="90"/>
      <c r="BF107" s="90"/>
      <c r="BG107" s="90"/>
      <c r="BI107" s="90"/>
      <c r="BJ107" s="90"/>
    </row>
    <row r="108" spans="2:63" ht="24.75" customHeight="1">
      <c r="B108" s="90"/>
      <c r="C108" s="90"/>
      <c r="D108" s="227"/>
      <c r="F108" s="89"/>
      <c r="G108" s="89"/>
      <c r="H108" s="89"/>
      <c r="I108" s="89"/>
      <c r="J108" s="89"/>
      <c r="K108" s="89"/>
      <c r="L108" s="89"/>
      <c r="M108" s="89"/>
      <c r="N108" s="89"/>
      <c r="O108" s="89"/>
      <c r="Q108" s="89"/>
      <c r="R108" s="89"/>
      <c r="S108" s="89"/>
      <c r="T108" s="89"/>
      <c r="U108" s="89"/>
      <c r="V108" s="199" t="s">
        <v>669</v>
      </c>
      <c r="W108" s="89"/>
      <c r="Y108" s="89"/>
      <c r="Z108" s="89"/>
      <c r="AA108" s="89"/>
      <c r="AB108" s="89"/>
      <c r="AC108" s="89"/>
      <c r="AD108" s="89"/>
      <c r="AE108" s="89"/>
      <c r="AF108" s="89"/>
      <c r="AG108" s="89"/>
      <c r="AH108" s="89"/>
      <c r="AI108" s="89"/>
      <c r="AJ108" s="89"/>
      <c r="AK108" s="89"/>
      <c r="AL108" s="89"/>
      <c r="AM108" s="89"/>
      <c r="AN108" s="89"/>
      <c r="AO108" s="90"/>
      <c r="AP108" s="90"/>
      <c r="AQ108" s="90"/>
      <c r="AX108" s="256"/>
      <c r="AY108" s="305" t="s">
        <v>996</v>
      </c>
      <c r="AZ108" s="305"/>
      <c r="BA108" s="305"/>
      <c r="BB108" s="305"/>
      <c r="BC108" s="305"/>
      <c r="BD108" s="305"/>
      <c r="BE108" s="239"/>
      <c r="BG108" s="90"/>
      <c r="BH108" s="90"/>
      <c r="BI108" s="90"/>
      <c r="BJ108" s="90"/>
    </row>
    <row r="109" spans="2:63" ht="13.2" customHeight="1">
      <c r="B109" s="90"/>
      <c r="C109" s="227"/>
      <c r="D109" s="227"/>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90"/>
      <c r="AP109" s="90"/>
      <c r="AQ109" s="90"/>
      <c r="BG109" s="90"/>
      <c r="BH109" s="90"/>
      <c r="BI109" s="90"/>
      <c r="BJ109" s="90"/>
    </row>
    <row r="110" spans="2:63" ht="18.899999999999999" customHeight="1">
      <c r="B110" s="90"/>
      <c r="C110" s="227"/>
      <c r="D110" s="227"/>
      <c r="E110" s="227"/>
      <c r="F110" s="227"/>
      <c r="G110" s="227"/>
      <c r="H110" s="227"/>
      <c r="I110" s="227"/>
      <c r="J110" s="227"/>
      <c r="K110" s="227"/>
      <c r="L110" s="227"/>
      <c r="M110" s="227"/>
      <c r="N110" s="227"/>
      <c r="O110" s="90"/>
      <c r="P110" s="90"/>
      <c r="Q110" s="90"/>
      <c r="R110" s="1211"/>
      <c r="S110" s="1211"/>
      <c r="T110" s="1211"/>
      <c r="U110" s="1211"/>
      <c r="V110" s="1211"/>
      <c r="W110" s="1211"/>
      <c r="X110" s="1211"/>
      <c r="Y110" s="1211"/>
      <c r="Z110" s="1211"/>
      <c r="AA110" s="1211"/>
      <c r="AB110" s="1211"/>
      <c r="AC110" s="1211"/>
      <c r="AD110" s="1211"/>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row>
    <row r="111" spans="2:63" ht="18.899999999999999" customHeight="1">
      <c r="B111" s="90"/>
      <c r="C111" s="202"/>
      <c r="D111" s="202"/>
      <c r="E111" s="90"/>
      <c r="F111" s="846" t="s">
        <v>2455</v>
      </c>
      <c r="G111" s="846"/>
      <c r="H111" s="846"/>
      <c r="I111" s="1219" t="s">
        <v>2514</v>
      </c>
      <c r="J111" s="1219"/>
      <c r="K111" s="1219"/>
      <c r="L111" s="1220" t="s">
        <v>670</v>
      </c>
      <c r="M111" s="1220"/>
      <c r="N111" s="1220"/>
      <c r="O111" s="1220"/>
      <c r="P111" s="1220"/>
      <c r="Q111" s="1220"/>
      <c r="R111" s="1212" t="s">
        <v>2518</v>
      </c>
      <c r="S111" s="1212"/>
      <c r="T111" s="1212"/>
      <c r="U111" s="1212"/>
      <c r="V111" s="1212"/>
      <c r="W111" s="1212"/>
      <c r="X111" s="1212"/>
      <c r="Y111" s="1212"/>
      <c r="Z111" s="1212"/>
      <c r="AA111" s="1212"/>
      <c r="AB111" s="1212"/>
      <c r="AC111" s="1212"/>
      <c r="AD111" s="1212"/>
      <c r="AE111" s="266"/>
      <c r="AF111" s="266"/>
      <c r="AG111" s="266"/>
      <c r="AH111" s="836" t="s">
        <v>2472</v>
      </c>
      <c r="AI111" s="836"/>
      <c r="AJ111" s="836"/>
      <c r="AK111" s="836"/>
      <c r="AL111" s="836"/>
      <c r="AM111" s="836"/>
      <c r="AN111" s="836"/>
      <c r="AO111" s="836"/>
      <c r="AP111" s="836"/>
      <c r="AQ111" s="836"/>
      <c r="AR111" s="836"/>
      <c r="AS111" s="836"/>
      <c r="AT111" s="836"/>
      <c r="AU111" s="836"/>
      <c r="AV111" s="836"/>
      <c r="AW111" s="836"/>
      <c r="AX111" s="836"/>
      <c r="AY111" s="836"/>
      <c r="AZ111" s="836"/>
      <c r="BA111" s="836"/>
      <c r="BB111" s="836"/>
      <c r="BC111" s="836"/>
      <c r="BD111" s="836"/>
      <c r="BE111" s="836"/>
      <c r="BF111" s="836"/>
      <c r="BG111" s="836"/>
      <c r="BH111" s="90"/>
      <c r="BI111" s="90"/>
      <c r="BJ111" s="90"/>
    </row>
    <row r="112" spans="2:63" ht="18.899999999999999" customHeight="1">
      <c r="B112" s="90"/>
      <c r="C112" s="90"/>
      <c r="D112" s="235"/>
      <c r="E112" s="235"/>
      <c r="F112" s="235"/>
      <c r="G112" s="235"/>
      <c r="H112" s="235"/>
      <c r="I112" s="235"/>
      <c r="J112" s="235"/>
      <c r="K112" s="235"/>
      <c r="L112" s="235"/>
      <c r="M112" s="235"/>
      <c r="N112" s="235"/>
      <c r="O112" s="90"/>
      <c r="P112" s="90"/>
      <c r="Q112" s="90"/>
      <c r="R112" s="1221"/>
      <c r="S112" s="1221"/>
      <c r="T112" s="1221"/>
      <c r="U112" s="1221"/>
      <c r="V112" s="1221"/>
      <c r="W112" s="1221"/>
      <c r="X112" s="1221"/>
      <c r="Y112" s="1221"/>
      <c r="Z112" s="1221"/>
      <c r="AA112" s="1221"/>
      <c r="AB112" s="1221"/>
      <c r="AC112" s="1221"/>
      <c r="AD112" s="1221"/>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row>
    <row r="113" spans="2:62" ht="18.899999999999999" customHeight="1">
      <c r="B113" s="90"/>
      <c r="C113" s="90"/>
      <c r="D113" s="235"/>
      <c r="E113" s="235"/>
      <c r="F113" s="235"/>
      <c r="G113" s="235"/>
      <c r="H113" s="235"/>
      <c r="I113" s="235"/>
      <c r="J113" s="235"/>
      <c r="K113" s="235"/>
      <c r="L113" s="235"/>
      <c r="M113" s="235"/>
      <c r="N113" s="235"/>
      <c r="O113" s="90"/>
      <c r="P113" s="90"/>
      <c r="Q113" s="90"/>
      <c r="R113" s="1221"/>
      <c r="S113" s="1221"/>
      <c r="T113" s="1221"/>
      <c r="U113" s="1221"/>
      <c r="V113" s="1221"/>
      <c r="W113" s="1221"/>
      <c r="X113" s="1221"/>
      <c r="Y113" s="1221"/>
      <c r="Z113" s="1221"/>
      <c r="AA113" s="1221"/>
      <c r="AB113" s="1221"/>
      <c r="AC113" s="1221"/>
      <c r="AD113" s="1221"/>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row>
    <row r="114" spans="2:62" ht="10.5" customHeight="1">
      <c r="B114" s="90"/>
      <c r="C114" s="90"/>
      <c r="D114" s="235"/>
      <c r="E114" s="235"/>
      <c r="F114" s="235"/>
      <c r="G114" s="235"/>
      <c r="H114" s="235"/>
      <c r="I114" s="235"/>
      <c r="J114" s="235"/>
      <c r="K114" s="235"/>
      <c r="L114" s="235"/>
      <c r="M114" s="235"/>
      <c r="N114" s="235"/>
      <c r="O114" s="90"/>
      <c r="P114" s="90"/>
      <c r="Q114" s="90"/>
      <c r="R114" s="255"/>
      <c r="S114" s="255"/>
      <c r="T114" s="255"/>
      <c r="U114" s="255"/>
      <c r="V114" s="255"/>
      <c r="W114" s="255"/>
      <c r="X114" s="255"/>
      <c r="Y114" s="255"/>
      <c r="Z114" s="255"/>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row>
    <row r="115" spans="2:62" ht="18.899999999999999" customHeight="1">
      <c r="B115" s="90"/>
      <c r="C115" s="90"/>
      <c r="D115" s="255"/>
      <c r="E115" s="255"/>
      <c r="F115" s="1008" t="s">
        <v>671</v>
      </c>
      <c r="G115" s="1008"/>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90"/>
      <c r="AR115" s="90"/>
      <c r="AS115" s="90"/>
      <c r="AT115" s="90"/>
      <c r="AU115" s="90"/>
      <c r="AV115" s="90"/>
      <c r="AW115" s="90"/>
      <c r="AX115" s="90"/>
      <c r="AY115" s="90"/>
      <c r="AZ115" s="90"/>
      <c r="BA115" s="90"/>
      <c r="BB115" s="90"/>
      <c r="BC115" s="90"/>
      <c r="BD115" s="90"/>
      <c r="BE115" s="90"/>
      <c r="BF115" s="90"/>
      <c r="BG115" s="90"/>
      <c r="BH115" s="90"/>
      <c r="BI115" s="90"/>
      <c r="BJ115" s="90"/>
    </row>
    <row r="116" spans="2:62" ht="11.25" customHeight="1">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row>
    <row r="117" spans="2:62" ht="18.899999999999999" customHeight="1">
      <c r="B117" s="203"/>
      <c r="C117" s="90"/>
      <c r="D117" s="204"/>
      <c r="E117" s="204"/>
      <c r="F117" s="204"/>
      <c r="G117" s="1216" t="str">
        <f>IF(ISBLANK('02入力票（その２）'!$G$168),"年　　　月　　　日",'02入力票（その２）'!$G$168)</f>
        <v>年　　　月　　　日</v>
      </c>
      <c r="H117" s="1216"/>
      <c r="I117" s="1216"/>
      <c r="J117" s="1216"/>
      <c r="K117" s="1216"/>
      <c r="L117" s="1216"/>
      <c r="M117" s="1216"/>
      <c r="N117" s="1216"/>
      <c r="O117" s="1216"/>
      <c r="P117" s="1216"/>
      <c r="Q117" s="1216"/>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t="s">
        <v>672</v>
      </c>
      <c r="AU117" s="90"/>
      <c r="AV117" s="90"/>
      <c r="AW117" s="90"/>
      <c r="AX117" s="90"/>
      <c r="AY117" s="90"/>
      <c r="AZ117" s="90"/>
      <c r="BA117" s="90"/>
      <c r="BB117" s="90"/>
      <c r="BC117" s="90"/>
      <c r="BD117" s="90"/>
      <c r="BE117" s="90"/>
      <c r="BF117" s="90"/>
      <c r="BG117" s="90"/>
      <c r="BH117" s="90"/>
      <c r="BI117" s="90"/>
      <c r="BJ117" s="90"/>
    </row>
    <row r="118" spans="2:62" ht="27" customHeight="1">
      <c r="B118" s="203"/>
      <c r="C118" s="255"/>
      <c r="D118" s="255"/>
      <c r="E118" s="255"/>
      <c r="F118" s="624" t="s">
        <v>2516</v>
      </c>
      <c r="G118" s="625"/>
      <c r="H118" s="625"/>
      <c r="I118" s="625"/>
      <c r="J118" s="625"/>
      <c r="K118" s="625"/>
      <c r="L118" s="625"/>
      <c r="M118" s="625"/>
      <c r="N118" s="625"/>
      <c r="O118" s="625"/>
      <c r="P118" s="625"/>
      <c r="Q118" s="625"/>
      <c r="R118" s="625"/>
      <c r="S118" s="625"/>
      <c r="T118" s="625"/>
      <c r="U118" s="625"/>
      <c r="V118" s="625"/>
      <c r="W118" s="625"/>
      <c r="X118" s="625"/>
      <c r="Y118" s="625"/>
      <c r="Z118" s="626"/>
      <c r="AA118" s="623" t="s">
        <v>673</v>
      </c>
      <c r="AB118" s="623"/>
      <c r="AC118" s="623"/>
      <c r="AD118" s="90"/>
      <c r="AE118" s="90"/>
      <c r="AF118" s="90"/>
      <c r="AG118" s="90"/>
      <c r="AH118" s="90"/>
      <c r="AI118" s="90"/>
      <c r="AJ118" s="90"/>
      <c r="AK118" s="90"/>
      <c r="AL118" s="90"/>
      <c r="AM118" s="90"/>
      <c r="AN118" s="90"/>
      <c r="AO118" s="90"/>
      <c r="AP118" s="90"/>
      <c r="AQ118" s="90"/>
      <c r="AR118" s="90"/>
      <c r="AS118" s="90"/>
      <c r="AV118" s="740" t="str">
        <f>'02入力票（その２）'!I10</f>
        <v>　</v>
      </c>
      <c r="AW118" s="752"/>
      <c r="AX118" s="832"/>
      <c r="AY118" s="740" t="s">
        <v>384</v>
      </c>
      <c r="AZ118" s="752"/>
      <c r="BA118" s="752"/>
      <c r="BB118" s="752"/>
      <c r="BC118" s="752"/>
      <c r="BD118" s="752"/>
      <c r="BE118" s="752"/>
      <c r="BF118" s="832"/>
      <c r="BG118" s="90"/>
      <c r="BH118" s="90"/>
      <c r="BI118" s="90"/>
      <c r="BJ118" s="90"/>
    </row>
    <row r="119" spans="2:62" ht="27" customHeight="1">
      <c r="B119" s="90"/>
      <c r="C119" s="90"/>
      <c r="D119" s="90"/>
      <c r="E119" s="90"/>
      <c r="F119" s="627"/>
      <c r="G119" s="628"/>
      <c r="H119" s="628"/>
      <c r="I119" s="628"/>
      <c r="J119" s="628"/>
      <c r="K119" s="628"/>
      <c r="L119" s="628"/>
      <c r="M119" s="628"/>
      <c r="N119" s="628"/>
      <c r="O119" s="628"/>
      <c r="P119" s="628"/>
      <c r="Q119" s="628"/>
      <c r="R119" s="628"/>
      <c r="S119" s="628"/>
      <c r="T119" s="628"/>
      <c r="U119" s="628"/>
      <c r="V119" s="628"/>
      <c r="W119" s="628"/>
      <c r="X119" s="628"/>
      <c r="Y119" s="628"/>
      <c r="Z119" s="629"/>
      <c r="AA119" s="623"/>
      <c r="AB119" s="623"/>
      <c r="AC119" s="623"/>
      <c r="AD119" s="90"/>
      <c r="AE119" s="90"/>
      <c r="AF119" s="90"/>
      <c r="AG119" s="90"/>
      <c r="AH119" s="90"/>
      <c r="AI119" s="90"/>
      <c r="AJ119" s="90"/>
      <c r="AK119" s="90"/>
      <c r="AL119" s="90"/>
      <c r="AM119" s="90"/>
      <c r="AN119" s="90"/>
      <c r="AO119" s="90"/>
      <c r="AP119" s="90"/>
      <c r="AQ119" s="90"/>
      <c r="AR119" s="90"/>
      <c r="AS119" s="90"/>
      <c r="AV119" s="740" t="str">
        <f>'02入力票（その２）'!I11</f>
        <v>　</v>
      </c>
      <c r="AW119" s="752"/>
      <c r="AX119" s="832"/>
      <c r="AY119" s="740" t="s">
        <v>385</v>
      </c>
      <c r="AZ119" s="752"/>
      <c r="BA119" s="752"/>
      <c r="BB119" s="752"/>
      <c r="BC119" s="752"/>
      <c r="BD119" s="752"/>
      <c r="BE119" s="752"/>
      <c r="BF119" s="832"/>
      <c r="BG119" s="90"/>
      <c r="BH119" s="90"/>
      <c r="BI119" s="90"/>
      <c r="BJ119" s="90"/>
    </row>
    <row r="120" spans="2:62" ht="12" customHeight="1">
      <c r="B120" s="90"/>
      <c r="C120" s="90"/>
      <c r="D120" s="90"/>
      <c r="E120" s="90"/>
      <c r="F120" s="90"/>
      <c r="G120" s="90"/>
      <c r="H120" s="90"/>
      <c r="I120" s="90"/>
      <c r="J120" s="90"/>
      <c r="K120" s="90"/>
      <c r="L120" s="90"/>
      <c r="M120" s="90"/>
      <c r="N120" s="90"/>
      <c r="O120" s="90"/>
      <c r="P120" s="90"/>
      <c r="Q120" s="90"/>
      <c r="R120" s="90"/>
      <c r="S120" s="90"/>
      <c r="V120" s="90"/>
      <c r="W120" s="90"/>
      <c r="AB120" s="208"/>
      <c r="AC120" s="90"/>
      <c r="AD120" s="90"/>
      <c r="AE120" s="90"/>
      <c r="AF120" s="90"/>
      <c r="AG120" s="90"/>
      <c r="AH120" s="90"/>
      <c r="AI120" s="90"/>
      <c r="AJ120" s="90"/>
      <c r="AK120" s="90"/>
      <c r="AL120" s="90"/>
      <c r="AM120" s="90"/>
      <c r="AN120" s="90"/>
      <c r="AO120" s="90"/>
      <c r="AP120" s="90"/>
      <c r="AQ120" s="90"/>
      <c r="AR120" s="90"/>
      <c r="AS120" s="90"/>
      <c r="AV120" s="227"/>
      <c r="AW120" s="227"/>
      <c r="AX120" s="227"/>
      <c r="AY120" s="227"/>
      <c r="AZ120" s="227"/>
      <c r="BA120" s="227"/>
      <c r="BB120" s="227"/>
      <c r="BC120" s="227"/>
      <c r="BD120" s="227"/>
      <c r="BE120" s="227"/>
      <c r="BF120" s="227"/>
      <c r="BG120" s="90"/>
      <c r="BH120" s="90"/>
      <c r="BI120" s="90"/>
      <c r="BJ120" s="90"/>
    </row>
    <row r="121" spans="2:62" ht="21.75" customHeight="1">
      <c r="B121" s="203"/>
      <c r="C121" s="829" t="s">
        <v>674</v>
      </c>
      <c r="D121" s="829"/>
      <c r="E121" s="829"/>
      <c r="F121" s="829"/>
      <c r="G121" s="829"/>
      <c r="H121" s="829"/>
      <c r="I121" s="829"/>
      <c r="J121" s="829"/>
      <c r="K121" s="829"/>
      <c r="L121" s="89"/>
      <c r="M121" s="89"/>
      <c r="N121" s="90"/>
      <c r="O121" s="314"/>
      <c r="P121" s="830" t="str">
        <f>'02入力票（その２）'!I12</f>
        <v/>
      </c>
      <c r="Q121" s="1015"/>
      <c r="R121" s="1015"/>
      <c r="S121" s="1015"/>
      <c r="T121" s="1015"/>
      <c r="U121" s="1015"/>
      <c r="V121" s="831"/>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row>
    <row r="122" spans="2:62" ht="18.899999999999999" customHeight="1">
      <c r="B122" s="90"/>
      <c r="C122" s="208"/>
      <c r="D122" s="208"/>
      <c r="E122" s="209"/>
      <c r="F122" s="209"/>
      <c r="G122" s="209"/>
      <c r="H122" s="209"/>
      <c r="I122" s="209"/>
      <c r="J122" s="209"/>
      <c r="K122" s="209"/>
      <c r="L122" s="209"/>
      <c r="M122" s="209"/>
      <c r="N122" s="209"/>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row>
    <row r="123" spans="2:62" ht="18.899999999999999" customHeight="1">
      <c r="B123" s="203"/>
      <c r="C123" s="829" t="s">
        <v>871</v>
      </c>
      <c r="D123" s="829"/>
      <c r="E123" s="829"/>
      <c r="F123" s="829"/>
      <c r="G123" s="829"/>
      <c r="H123" s="829"/>
      <c r="I123" s="829"/>
      <c r="J123" s="829"/>
      <c r="K123" s="829"/>
      <c r="L123" s="89"/>
      <c r="M123" s="89"/>
      <c r="N123" s="89"/>
      <c r="O123" s="90"/>
      <c r="P123" s="1213" t="str">
        <f>CONCATENATE('02入力票（その２）'!I15,'02入力票（その２）'!I17,'02入力票（その２）'!I19)</f>
        <v>自動入力</v>
      </c>
      <c r="Q123" s="1214"/>
      <c r="R123" s="1214"/>
      <c r="S123" s="1214"/>
      <c r="T123" s="1214"/>
      <c r="U123" s="1214"/>
      <c r="V123" s="1214"/>
      <c r="W123" s="1214"/>
      <c r="X123" s="1214"/>
      <c r="Y123" s="1214"/>
      <c r="Z123" s="1214"/>
      <c r="AA123" s="1214"/>
      <c r="AB123" s="1214"/>
      <c r="AC123" s="1214"/>
      <c r="AD123" s="1214"/>
      <c r="AE123" s="1214"/>
      <c r="AF123" s="1214"/>
      <c r="AG123" s="1214"/>
      <c r="AH123" s="1214"/>
      <c r="AI123" s="1214"/>
      <c r="AJ123" s="1214"/>
      <c r="AK123" s="1214"/>
      <c r="AL123" s="1214"/>
      <c r="AM123" s="1214"/>
      <c r="AN123" s="1214"/>
      <c r="AO123" s="1214"/>
      <c r="AP123" s="1214"/>
      <c r="AQ123" s="1214"/>
      <c r="AR123" s="1214"/>
      <c r="AS123" s="1214"/>
      <c r="AT123" s="1214"/>
      <c r="AU123" s="1214"/>
      <c r="AV123" s="1214"/>
      <c r="AW123" s="1214"/>
      <c r="AX123" s="1214"/>
      <c r="AY123" s="1214"/>
      <c r="AZ123" s="1214"/>
      <c r="BA123" s="1214"/>
      <c r="BB123" s="1214"/>
      <c r="BC123" s="1214"/>
      <c r="BD123" s="1214"/>
      <c r="BE123" s="1214"/>
      <c r="BF123" s="1215"/>
      <c r="BG123" s="90"/>
      <c r="BH123" s="90"/>
      <c r="BI123" s="90"/>
      <c r="BJ123" s="90"/>
    </row>
    <row r="124" spans="2:62" ht="30" customHeight="1">
      <c r="B124" s="213"/>
      <c r="C124" s="829" t="s">
        <v>675</v>
      </c>
      <c r="D124" s="829"/>
      <c r="E124" s="829"/>
      <c r="F124" s="829"/>
      <c r="G124" s="829"/>
      <c r="H124" s="829"/>
      <c r="I124" s="829"/>
      <c r="J124" s="829"/>
      <c r="K124" s="829"/>
      <c r="L124" s="89"/>
      <c r="M124" s="89"/>
      <c r="N124" s="89"/>
      <c r="O124" s="90"/>
      <c r="P124" s="1222" t="str">
        <f>CONCATENATE('02入力票（その２）'!I14,'02入力票（その２）'!I16,'02入力票（その２）'!I18)</f>
        <v>※　選択してください。</v>
      </c>
      <c r="Q124" s="1223"/>
      <c r="R124" s="1223"/>
      <c r="S124" s="1223"/>
      <c r="T124" s="1223"/>
      <c r="U124" s="1223"/>
      <c r="V124" s="1223"/>
      <c r="W124" s="1223"/>
      <c r="X124" s="1223"/>
      <c r="Y124" s="1223"/>
      <c r="Z124" s="1223"/>
      <c r="AA124" s="1223"/>
      <c r="AB124" s="1223"/>
      <c r="AC124" s="1223"/>
      <c r="AD124" s="1223"/>
      <c r="AE124" s="1223"/>
      <c r="AF124" s="1223"/>
      <c r="AG124" s="1223"/>
      <c r="AH124" s="1223"/>
      <c r="AI124" s="1223"/>
      <c r="AJ124" s="1223"/>
      <c r="AK124" s="1223"/>
      <c r="AL124" s="1223"/>
      <c r="AM124" s="1223"/>
      <c r="AN124" s="1223"/>
      <c r="AO124" s="1223"/>
      <c r="AP124" s="1223"/>
      <c r="AQ124" s="1224" t="str">
        <f>'02入力票（その２）'!I20</f>
        <v/>
      </c>
      <c r="AR124" s="1224"/>
      <c r="AS124" s="1224"/>
      <c r="AT124" s="1224"/>
      <c r="AU124" s="1224"/>
      <c r="AV124" s="1224"/>
      <c r="AW124" s="1224"/>
      <c r="AX124" s="1224"/>
      <c r="AY124" s="1224"/>
      <c r="AZ124" s="1224"/>
      <c r="BA124" s="1224"/>
      <c r="BB124" s="1224"/>
      <c r="BC124" s="1224"/>
      <c r="BD124" s="1224"/>
      <c r="BE124" s="1224"/>
      <c r="BF124" s="1225"/>
      <c r="BG124" s="90"/>
      <c r="BH124" s="90"/>
      <c r="BI124" s="90"/>
      <c r="BJ124" s="90"/>
    </row>
    <row r="125" spans="2:62" ht="12.6" customHeight="1">
      <c r="B125" s="90"/>
      <c r="C125" s="208"/>
      <c r="D125" s="208"/>
      <c r="E125" s="209"/>
      <c r="F125" s="209"/>
      <c r="G125" s="209"/>
      <c r="H125" s="209"/>
      <c r="I125" s="209"/>
      <c r="J125" s="209"/>
      <c r="K125" s="209"/>
      <c r="L125" s="209"/>
      <c r="M125" s="209"/>
      <c r="N125" s="209"/>
      <c r="O125" s="90"/>
      <c r="P125" s="90"/>
      <c r="Q125" s="90"/>
      <c r="R125" s="90"/>
      <c r="S125" s="90"/>
      <c r="T125" s="90"/>
      <c r="U125" s="90"/>
      <c r="V125" s="218"/>
      <c r="W125" s="218"/>
      <c r="X125" s="218"/>
      <c r="Y125" s="218"/>
      <c r="Z125" s="218"/>
      <c r="AA125" s="218"/>
      <c r="AB125" s="218"/>
      <c r="AC125" s="218"/>
      <c r="AD125" s="218"/>
      <c r="AE125" s="218"/>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row>
    <row r="126" spans="2:62" ht="18.899999999999999" customHeight="1">
      <c r="B126" s="203"/>
      <c r="C126" s="829" t="s">
        <v>997</v>
      </c>
      <c r="D126" s="829"/>
      <c r="E126" s="829"/>
      <c r="F126" s="829"/>
      <c r="G126" s="829"/>
      <c r="H126" s="829"/>
      <c r="I126" s="829"/>
      <c r="J126" s="829"/>
      <c r="K126" s="829"/>
      <c r="L126" s="89"/>
      <c r="M126" s="89"/>
      <c r="N126" s="89"/>
      <c r="O126" s="90"/>
      <c r="P126" s="1226" t="str">
        <f>'02入力票（その２）'!I22</f>
        <v/>
      </c>
      <c r="Q126" s="1227"/>
      <c r="R126" s="1227"/>
      <c r="S126" s="1227"/>
      <c r="T126" s="1227"/>
      <c r="U126" s="1227"/>
      <c r="V126" s="1227"/>
      <c r="W126" s="1227"/>
      <c r="X126" s="1227"/>
      <c r="Y126" s="1227"/>
      <c r="Z126" s="1227"/>
      <c r="AA126" s="1227"/>
      <c r="AB126" s="1227"/>
      <c r="AC126" s="1227"/>
      <c r="AD126" s="1227"/>
      <c r="AE126" s="1227"/>
      <c r="AF126" s="1227"/>
      <c r="AG126" s="1227"/>
      <c r="AH126" s="1227"/>
      <c r="AI126" s="1227"/>
      <c r="AJ126" s="1227"/>
      <c r="AK126" s="1227"/>
      <c r="AL126" s="1227"/>
      <c r="AM126" s="1227"/>
      <c r="AN126" s="1227"/>
      <c r="AO126" s="1227"/>
      <c r="AP126" s="1228"/>
      <c r="AQ126" s="90"/>
      <c r="AR126" s="90"/>
      <c r="AS126" s="90"/>
      <c r="AT126" s="90"/>
      <c r="AU126" s="90"/>
      <c r="AV126" s="90"/>
      <c r="AW126" s="90"/>
      <c r="AX126" s="90"/>
      <c r="AY126" s="90"/>
      <c r="AZ126" s="90"/>
      <c r="BA126" s="90"/>
      <c r="BB126" s="90"/>
      <c r="BC126" s="90"/>
      <c r="BD126" s="90"/>
      <c r="BE126" s="90"/>
      <c r="BF126" s="90"/>
      <c r="BG126" s="90"/>
      <c r="BH126" s="90"/>
      <c r="BI126" s="90"/>
      <c r="BJ126" s="90"/>
    </row>
    <row r="127" spans="2:62" ht="30" customHeight="1">
      <c r="B127" s="221"/>
      <c r="C127" s="829" t="s">
        <v>609</v>
      </c>
      <c r="D127" s="829"/>
      <c r="E127" s="829"/>
      <c r="F127" s="829"/>
      <c r="G127" s="829"/>
      <c r="H127" s="829"/>
      <c r="I127" s="829"/>
      <c r="J127" s="829"/>
      <c r="K127" s="829"/>
      <c r="L127" s="89"/>
      <c r="M127" s="89"/>
      <c r="N127" s="89"/>
      <c r="O127" s="90"/>
      <c r="P127" s="898" t="str">
        <f>'02入力票（その２）'!I21</f>
        <v/>
      </c>
      <c r="Q127" s="899"/>
      <c r="R127" s="899"/>
      <c r="S127" s="899"/>
      <c r="T127" s="899"/>
      <c r="U127" s="899"/>
      <c r="V127" s="899"/>
      <c r="W127" s="899"/>
      <c r="X127" s="899"/>
      <c r="Y127" s="899"/>
      <c r="Z127" s="899"/>
      <c r="AA127" s="899"/>
      <c r="AB127" s="899"/>
      <c r="AC127" s="899"/>
      <c r="AD127" s="899"/>
      <c r="AE127" s="899"/>
      <c r="AF127" s="899"/>
      <c r="AG127" s="899"/>
      <c r="AH127" s="899"/>
      <c r="AI127" s="899"/>
      <c r="AJ127" s="899"/>
      <c r="AK127" s="899"/>
      <c r="AL127" s="899"/>
      <c r="AM127" s="899"/>
      <c r="AN127" s="899"/>
      <c r="AO127" s="899"/>
      <c r="AP127" s="900"/>
      <c r="AQ127" s="90"/>
      <c r="AR127" s="90"/>
      <c r="AS127" s="90"/>
      <c r="AT127" s="90"/>
      <c r="AU127" s="90"/>
      <c r="AV127" s="90"/>
      <c r="AW127" s="90"/>
      <c r="AX127" s="90"/>
      <c r="AY127" s="90"/>
      <c r="AZ127" s="90"/>
      <c r="BA127" s="90"/>
      <c r="BB127" s="90"/>
      <c r="BC127" s="90"/>
      <c r="BD127" s="90"/>
      <c r="BE127" s="90"/>
      <c r="BF127" s="90"/>
      <c r="BG127" s="90"/>
      <c r="BH127" s="90"/>
      <c r="BI127" s="90"/>
      <c r="BJ127" s="90"/>
    </row>
    <row r="128" spans="2:62" ht="15" customHeight="1">
      <c r="B128" s="90"/>
      <c r="C128" s="208"/>
      <c r="D128" s="208"/>
      <c r="E128" s="209"/>
      <c r="F128" s="209"/>
      <c r="G128" s="209"/>
      <c r="H128" s="209"/>
      <c r="I128" s="209"/>
      <c r="J128" s="209"/>
      <c r="K128" s="209"/>
      <c r="L128" s="209"/>
      <c r="M128" s="209"/>
      <c r="N128" s="209"/>
      <c r="O128" s="90"/>
      <c r="P128" s="90"/>
      <c r="Q128" s="90"/>
      <c r="R128" s="90"/>
      <c r="S128" s="90"/>
      <c r="T128" s="90"/>
      <c r="U128" s="90"/>
      <c r="V128" s="218"/>
      <c r="W128" s="218"/>
      <c r="X128" s="218"/>
      <c r="Y128" s="218"/>
      <c r="Z128" s="218"/>
      <c r="AA128" s="218"/>
      <c r="AB128" s="218"/>
      <c r="AC128" s="218"/>
      <c r="AD128" s="218"/>
      <c r="AE128" s="218"/>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row>
    <row r="129" spans="2:62" ht="18.899999999999999" customHeight="1">
      <c r="B129" s="203"/>
      <c r="C129" s="829" t="s">
        <v>871</v>
      </c>
      <c r="D129" s="829"/>
      <c r="E129" s="829"/>
      <c r="F129" s="829"/>
      <c r="G129" s="829"/>
      <c r="H129" s="829"/>
      <c r="I129" s="829"/>
      <c r="J129" s="829"/>
      <c r="K129" s="829"/>
      <c r="L129" s="89"/>
      <c r="M129" s="89"/>
      <c r="N129" s="89"/>
      <c r="O129" s="90"/>
      <c r="P129" s="1234" t="s">
        <v>676</v>
      </c>
      <c r="Q129" s="1234"/>
      <c r="R129" s="1234"/>
      <c r="S129" s="1234"/>
      <c r="T129" s="1234"/>
      <c r="U129" s="1234"/>
      <c r="V129" s="1234"/>
      <c r="W129" s="1234"/>
      <c r="X129" s="225"/>
      <c r="Y129" s="90"/>
      <c r="Z129" s="90"/>
      <c r="AA129" s="90"/>
      <c r="AB129" s="90"/>
      <c r="AC129" s="1229" t="str">
        <f>'02入力票（その２）'!I25</f>
        <v/>
      </c>
      <c r="AD129" s="1230"/>
      <c r="AE129" s="1230"/>
      <c r="AF129" s="1230"/>
      <c r="AG129" s="1230"/>
      <c r="AH129" s="1230"/>
      <c r="AI129" s="1230"/>
      <c r="AJ129" s="1230"/>
      <c r="AK129" s="1230"/>
      <c r="AL129" s="1230"/>
      <c r="AM129" s="1230"/>
      <c r="AN129" s="1231"/>
      <c r="AO129" s="90"/>
      <c r="AP129" s="90"/>
      <c r="AQ129" s="90"/>
      <c r="AR129" s="90"/>
      <c r="AS129" s="90"/>
      <c r="AT129" s="90"/>
      <c r="AU129" s="90"/>
      <c r="AW129" s="228"/>
      <c r="AX129" s="228"/>
      <c r="AY129" s="228"/>
      <c r="AZ129" s="90"/>
      <c r="BA129" s="90"/>
      <c r="BB129" s="90"/>
      <c r="BC129" s="90"/>
      <c r="BD129" s="90"/>
      <c r="BE129" s="90"/>
      <c r="BF129" s="90"/>
      <c r="BG129" s="90"/>
      <c r="BH129" s="90"/>
      <c r="BI129" s="90"/>
      <c r="BJ129" s="90"/>
    </row>
    <row r="130" spans="2:62" ht="30" customHeight="1">
      <c r="B130" s="221"/>
      <c r="C130" s="829" t="s">
        <v>678</v>
      </c>
      <c r="D130" s="829"/>
      <c r="E130" s="829"/>
      <c r="F130" s="829"/>
      <c r="G130" s="829"/>
      <c r="H130" s="829"/>
      <c r="I130" s="829"/>
      <c r="J130" s="829"/>
      <c r="K130" s="829"/>
      <c r="L130" s="89"/>
      <c r="M130" s="89"/>
      <c r="N130" s="89"/>
      <c r="O130" s="90"/>
      <c r="P130" s="685" t="str">
        <f>'02入力票（その２）'!I23</f>
        <v/>
      </c>
      <c r="Q130" s="845"/>
      <c r="R130" s="845"/>
      <c r="S130" s="845"/>
      <c r="T130" s="845"/>
      <c r="U130" s="845"/>
      <c r="V130" s="845"/>
      <c r="W130" s="686"/>
      <c r="X130" s="851" t="s">
        <v>679</v>
      </c>
      <c r="Y130" s="1234"/>
      <c r="Z130" s="1234"/>
      <c r="AA130" s="1234"/>
      <c r="AB130" s="1234"/>
      <c r="AC130" s="1235" t="str">
        <f>'02入力票（その２）'!I24</f>
        <v/>
      </c>
      <c r="AD130" s="1236"/>
      <c r="AE130" s="1236"/>
      <c r="AF130" s="1236"/>
      <c r="AG130" s="1236"/>
      <c r="AH130" s="1236"/>
      <c r="AI130" s="1236"/>
      <c r="AJ130" s="1236"/>
      <c r="AK130" s="1236"/>
      <c r="AL130" s="1236"/>
      <c r="AM130" s="1236"/>
      <c r="AN130" s="1237"/>
      <c r="AO130" s="90"/>
      <c r="AP130" s="90"/>
      <c r="AQ130" s="1234"/>
      <c r="AR130" s="1234"/>
      <c r="AS130" s="1234"/>
      <c r="AT130" s="228"/>
      <c r="AU130" s="228"/>
      <c r="AV130" s="228"/>
      <c r="AW130" s="228"/>
      <c r="AX130" s="228"/>
      <c r="AY130" s="228"/>
      <c r="AZ130" s="90"/>
      <c r="BA130" s="90"/>
      <c r="BB130" s="90"/>
      <c r="BC130" s="90"/>
      <c r="BD130" s="90"/>
      <c r="BE130" s="90"/>
      <c r="BF130" s="90"/>
      <c r="BG130" s="90"/>
      <c r="BH130" s="90"/>
      <c r="BI130" s="90"/>
      <c r="BJ130" s="90"/>
    </row>
    <row r="131" spans="2:62" ht="18.899999999999999" customHeight="1">
      <c r="B131" s="90"/>
      <c r="C131" s="208"/>
      <c r="D131" s="208"/>
      <c r="E131" s="209"/>
      <c r="F131" s="209"/>
      <c r="G131" s="209"/>
      <c r="H131" s="209"/>
      <c r="I131" s="209"/>
      <c r="J131" s="209"/>
      <c r="K131" s="209"/>
      <c r="L131" s="209"/>
      <c r="M131" s="209"/>
      <c r="N131" s="209"/>
      <c r="O131" s="90"/>
      <c r="P131" s="90"/>
      <c r="Q131" s="90"/>
      <c r="R131" s="90"/>
      <c r="S131" s="90"/>
      <c r="T131" s="90"/>
      <c r="U131" s="90"/>
      <c r="V131" s="225"/>
      <c r="W131" s="225"/>
      <c r="X131" s="225"/>
      <c r="Y131" s="225"/>
      <c r="Z131" s="225"/>
      <c r="AA131" s="225"/>
      <c r="AB131" s="225"/>
      <c r="AC131" s="225"/>
      <c r="AD131" s="225"/>
      <c r="AE131" s="225"/>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row>
    <row r="132" spans="2:62" ht="30" customHeight="1">
      <c r="B132" s="203"/>
      <c r="C132" s="829" t="s">
        <v>680</v>
      </c>
      <c r="D132" s="829"/>
      <c r="E132" s="829"/>
      <c r="F132" s="829"/>
      <c r="G132" s="829"/>
      <c r="H132" s="829"/>
      <c r="I132" s="829"/>
      <c r="J132" s="829"/>
      <c r="K132" s="829"/>
      <c r="L132" s="266"/>
      <c r="M132" s="266"/>
      <c r="N132" s="266"/>
      <c r="O132" s="90"/>
      <c r="P132" s="685" t="str">
        <f>'02入力票（その２）'!I26</f>
        <v/>
      </c>
      <c r="Q132" s="845"/>
      <c r="R132" s="845"/>
      <c r="S132" s="845"/>
      <c r="T132" s="845"/>
      <c r="U132" s="845"/>
      <c r="V132" s="845"/>
      <c r="W132" s="845"/>
      <c r="X132" s="845"/>
      <c r="Y132" s="845"/>
      <c r="Z132" s="845"/>
      <c r="AA132" s="845"/>
      <c r="AB132" s="845"/>
      <c r="AC132" s="686"/>
      <c r="AD132" s="90"/>
      <c r="AE132" s="90"/>
      <c r="AF132" s="89" t="s">
        <v>88</v>
      </c>
      <c r="AG132" s="89"/>
      <c r="AH132" s="89"/>
      <c r="AI132" s="89"/>
      <c r="AJ132" s="89"/>
      <c r="AK132" s="89"/>
      <c r="AL132" s="90"/>
      <c r="AM132" s="740" t="str">
        <f>'02入力票（その２）'!I28</f>
        <v/>
      </c>
      <c r="AN132" s="752"/>
      <c r="AO132" s="752"/>
      <c r="AP132" s="752"/>
      <c r="AQ132" s="752"/>
      <c r="AR132" s="752"/>
      <c r="AS132" s="752"/>
      <c r="AT132" s="832"/>
      <c r="AU132" s="90"/>
      <c r="AV132" s="228" t="s">
        <v>90</v>
      </c>
      <c r="AW132" s="228"/>
      <c r="AX132" s="90"/>
      <c r="AY132" s="90"/>
      <c r="AZ132" s="90"/>
      <c r="BA132" s="90"/>
      <c r="BB132" s="90"/>
      <c r="BC132" s="90"/>
      <c r="BD132" s="90"/>
      <c r="BE132" s="90"/>
      <c r="BF132" s="90"/>
      <c r="BG132" s="90"/>
      <c r="BH132" s="90"/>
      <c r="BI132" s="90"/>
      <c r="BJ132" s="90"/>
    </row>
    <row r="133" spans="2:62" ht="18.899999999999999" customHeight="1">
      <c r="B133" s="90"/>
      <c r="C133" s="229"/>
      <c r="D133" s="229"/>
      <c r="E133" s="209"/>
      <c r="F133" s="209"/>
      <c r="G133" s="209"/>
      <c r="H133" s="209"/>
      <c r="I133" s="209"/>
      <c r="J133" s="209"/>
      <c r="K133" s="209"/>
      <c r="L133" s="209"/>
      <c r="M133" s="209"/>
      <c r="N133" s="209"/>
      <c r="O133" s="90"/>
      <c r="P133" s="90"/>
      <c r="Q133" s="90"/>
      <c r="R133" s="90"/>
      <c r="S133" s="90"/>
      <c r="T133" s="90"/>
      <c r="U133" s="90"/>
      <c r="V133" s="265"/>
      <c r="W133" s="265"/>
      <c r="X133" s="265"/>
      <c r="Y133" s="265"/>
      <c r="Z133" s="90"/>
      <c r="AA133" s="90"/>
      <c r="AB133" s="90"/>
      <c r="AC133" s="90"/>
      <c r="AD133" s="90"/>
      <c r="AE133" s="90"/>
      <c r="AF133" s="89"/>
      <c r="AG133" s="89"/>
      <c r="AH133" s="89"/>
      <c r="AI133" s="89"/>
      <c r="AJ133" s="89"/>
      <c r="AK133" s="89"/>
      <c r="AL133" s="89"/>
      <c r="AM133" s="89"/>
      <c r="AN133" s="89"/>
      <c r="AO133" s="89"/>
      <c r="AP133" s="89"/>
      <c r="AQ133" s="89"/>
      <c r="AR133" s="89"/>
      <c r="AS133" s="89"/>
      <c r="AT133" s="89"/>
      <c r="AU133" s="89"/>
      <c r="AV133" s="228"/>
      <c r="AW133" s="228"/>
      <c r="AX133" s="90"/>
      <c r="AY133" s="90"/>
      <c r="AZ133" s="90"/>
      <c r="BA133" s="90"/>
      <c r="BB133" s="90"/>
      <c r="BC133" s="90"/>
      <c r="BD133" s="90"/>
      <c r="BE133" s="90"/>
      <c r="BF133" s="90"/>
      <c r="BG133" s="90"/>
      <c r="BH133" s="90"/>
      <c r="BI133" s="90"/>
      <c r="BJ133" s="90"/>
    </row>
    <row r="134" spans="2:62" ht="30" customHeight="1">
      <c r="B134" s="203"/>
      <c r="C134" s="829" t="s">
        <v>681</v>
      </c>
      <c r="D134" s="829"/>
      <c r="E134" s="829"/>
      <c r="F134" s="829"/>
      <c r="G134" s="829"/>
      <c r="H134" s="829"/>
      <c r="I134" s="829"/>
      <c r="J134" s="829"/>
      <c r="K134" s="829"/>
      <c r="L134" s="266"/>
      <c r="M134" s="266"/>
      <c r="N134" s="266"/>
      <c r="O134" s="90"/>
      <c r="P134" s="685" t="str">
        <f>'02入力票（その２）'!I27</f>
        <v/>
      </c>
      <c r="Q134" s="845"/>
      <c r="R134" s="845"/>
      <c r="S134" s="845"/>
      <c r="T134" s="845"/>
      <c r="U134" s="845"/>
      <c r="V134" s="845"/>
      <c r="W134" s="845"/>
      <c r="X134" s="845"/>
      <c r="Y134" s="845"/>
      <c r="Z134" s="845"/>
      <c r="AA134" s="845"/>
      <c r="AB134" s="845"/>
      <c r="AC134" s="686"/>
      <c r="AD134" s="90"/>
      <c r="AE134" s="90"/>
      <c r="AF134" s="208"/>
      <c r="AG134" s="208"/>
      <c r="AH134" s="209"/>
      <c r="AI134" s="209"/>
      <c r="AJ134" s="209"/>
      <c r="AK134" s="209"/>
      <c r="AL134" s="90"/>
      <c r="AM134" s="90"/>
      <c r="AN134" s="90"/>
      <c r="AO134" s="90"/>
      <c r="AP134" s="90"/>
      <c r="AQ134" s="90"/>
      <c r="AR134" s="90"/>
      <c r="AS134" s="90"/>
      <c r="AT134" s="90"/>
      <c r="AU134" s="90"/>
      <c r="AV134" s="233"/>
      <c r="AW134" s="90"/>
      <c r="AX134" s="90"/>
      <c r="AY134" s="90"/>
      <c r="AZ134" s="90"/>
      <c r="BA134" s="90"/>
      <c r="BB134" s="90"/>
      <c r="BC134" s="90"/>
      <c r="BD134" s="90"/>
      <c r="BE134" s="90"/>
      <c r="BF134" s="90"/>
      <c r="BG134" s="90"/>
      <c r="BH134" s="90"/>
      <c r="BI134" s="90"/>
      <c r="BJ134" s="90"/>
    </row>
    <row r="135" spans="2:62" ht="34.5" customHeight="1">
      <c r="B135" s="90"/>
      <c r="C135" s="208"/>
      <c r="D135" s="208"/>
      <c r="E135" s="209"/>
      <c r="F135" s="209"/>
      <c r="G135" s="209"/>
      <c r="H135" s="209"/>
      <c r="I135" s="209"/>
      <c r="J135" s="209"/>
      <c r="K135" s="209"/>
      <c r="L135" s="209"/>
      <c r="M135" s="209"/>
      <c r="N135" s="209"/>
      <c r="O135" s="90"/>
      <c r="P135" s="90"/>
      <c r="Q135" s="90"/>
      <c r="R135" s="90"/>
      <c r="S135" s="90"/>
      <c r="T135" s="90"/>
      <c r="U135" s="90"/>
      <c r="V135" s="265"/>
      <c r="W135" s="265"/>
      <c r="X135" s="265"/>
      <c r="Y135" s="265"/>
      <c r="Z135" s="90"/>
      <c r="AA135" s="90"/>
      <c r="AB135" s="90"/>
      <c r="AC135" s="90"/>
      <c r="AD135" s="90"/>
      <c r="AE135" s="90"/>
      <c r="AF135" s="863" t="s">
        <v>2449</v>
      </c>
      <c r="AG135" s="863"/>
      <c r="AH135" s="863"/>
      <c r="AI135" s="863"/>
      <c r="AJ135" s="863"/>
      <c r="AK135" s="863"/>
      <c r="AL135" s="1238"/>
      <c r="AM135" s="1232" t="str">
        <f>IF('02入力票（その２）'!I29+'02入力票（その２）'!I48=0,"",'02入力票（その２）'!I29+'02入力票（その２）'!I48)</f>
        <v/>
      </c>
      <c r="AN135" s="1233"/>
      <c r="AO135" s="1233"/>
      <c r="AP135" s="1233"/>
      <c r="AQ135" s="1233"/>
      <c r="AR135" s="1233"/>
      <c r="AS135" s="1233"/>
      <c r="AT135" s="865"/>
      <c r="AU135" s="90"/>
      <c r="AV135" s="228" t="s">
        <v>92</v>
      </c>
      <c r="AW135" s="228"/>
      <c r="AX135" s="90"/>
      <c r="AY135" s="90"/>
      <c r="AZ135" s="90"/>
      <c r="BA135" s="90"/>
      <c r="BB135" s="90"/>
      <c r="BC135" s="90"/>
      <c r="BD135" s="90"/>
      <c r="BE135" s="90"/>
      <c r="BF135" s="90"/>
      <c r="BG135" s="90"/>
      <c r="BH135" s="90"/>
      <c r="BI135" s="90"/>
      <c r="BJ135" s="90"/>
    </row>
    <row r="136" spans="2:62" ht="25.2" customHeight="1">
      <c r="B136" s="203"/>
      <c r="C136" s="829" t="s">
        <v>998</v>
      </c>
      <c r="D136" s="829"/>
      <c r="E136" s="829"/>
      <c r="F136" s="829"/>
      <c r="G136" s="829"/>
      <c r="H136" s="829"/>
      <c r="I136" s="829"/>
      <c r="J136" s="829"/>
      <c r="K136" s="829"/>
      <c r="L136" s="89"/>
      <c r="M136" s="89"/>
      <c r="N136" s="89"/>
      <c r="O136" s="90"/>
      <c r="P136" s="685" t="str">
        <f>'02入力票（その２）'!I30</f>
        <v/>
      </c>
      <c r="Q136" s="845"/>
      <c r="R136" s="845"/>
      <c r="S136" s="845"/>
      <c r="T136" s="845"/>
      <c r="U136" s="845"/>
      <c r="V136" s="845"/>
      <c r="W136" s="845"/>
      <c r="X136" s="845"/>
      <c r="Y136" s="845"/>
      <c r="Z136" s="845"/>
      <c r="AA136" s="845"/>
      <c r="AB136" s="845"/>
      <c r="AC136" s="686"/>
      <c r="AD136" s="90"/>
      <c r="AE136" s="90"/>
      <c r="AF136" s="89"/>
      <c r="AG136" s="89"/>
      <c r="AH136" s="89"/>
      <c r="AI136" s="89"/>
      <c r="AJ136" s="89"/>
      <c r="AK136" s="89"/>
      <c r="AL136" s="89"/>
      <c r="AM136" s="89"/>
      <c r="AN136" s="89"/>
      <c r="AO136" s="89"/>
      <c r="AP136" s="89"/>
      <c r="AQ136" s="89"/>
      <c r="AR136" s="89"/>
      <c r="AS136" s="89"/>
      <c r="AT136" s="89"/>
      <c r="AU136" s="89"/>
      <c r="AV136" s="228"/>
      <c r="AW136" s="228"/>
      <c r="AX136" s="90"/>
      <c r="AY136" s="90"/>
      <c r="AZ136" s="90"/>
      <c r="BA136" s="90"/>
      <c r="BB136" s="90"/>
      <c r="BC136" s="90"/>
      <c r="BD136" s="90"/>
      <c r="BE136" s="90"/>
      <c r="BF136" s="90"/>
      <c r="BG136" s="90"/>
      <c r="BH136" s="90"/>
      <c r="BI136" s="90"/>
      <c r="BJ136" s="90"/>
    </row>
    <row r="137" spans="2:62" ht="18.600000000000001" customHeight="1">
      <c r="B137" s="90"/>
      <c r="C137" s="208"/>
      <c r="D137" s="208"/>
      <c r="E137" s="209"/>
      <c r="F137" s="209"/>
      <c r="G137" s="209"/>
      <c r="H137" s="209"/>
      <c r="I137" s="209"/>
      <c r="J137" s="209"/>
      <c r="K137" s="209"/>
      <c r="L137" s="209"/>
      <c r="M137" s="209"/>
      <c r="N137" s="209"/>
      <c r="O137" s="90"/>
      <c r="P137" s="90"/>
      <c r="Q137" s="90"/>
      <c r="R137" s="90"/>
      <c r="S137" s="90"/>
      <c r="T137" s="90"/>
      <c r="U137" s="90"/>
      <c r="V137" s="90"/>
      <c r="W137" s="90"/>
      <c r="X137" s="90"/>
      <c r="Y137" s="90"/>
      <c r="Z137" s="90"/>
      <c r="AA137" s="90"/>
      <c r="AB137" s="90"/>
      <c r="AC137" s="90"/>
      <c r="AD137" s="90"/>
      <c r="AE137" s="90"/>
      <c r="AF137" s="228" t="s">
        <v>683</v>
      </c>
      <c r="AG137" s="315"/>
      <c r="AH137" s="315"/>
      <c r="AI137" s="315"/>
      <c r="AJ137" s="315"/>
      <c r="AK137" s="315"/>
      <c r="AL137" s="90"/>
      <c r="AM137" s="740" t="str">
        <f>'02入力票（その２）'!I55</f>
        <v/>
      </c>
      <c r="AN137" s="752"/>
      <c r="AO137" s="752"/>
      <c r="AP137" s="752"/>
      <c r="AQ137" s="752"/>
      <c r="AR137" s="752"/>
      <c r="AS137" s="752"/>
      <c r="AT137" s="832"/>
      <c r="AU137" s="90"/>
      <c r="AV137" s="90"/>
      <c r="AW137" s="90"/>
      <c r="AX137" s="90"/>
      <c r="AY137" s="90"/>
      <c r="AZ137" s="90"/>
      <c r="BA137" s="90"/>
      <c r="BB137" s="90"/>
      <c r="BC137" s="90"/>
      <c r="BD137" s="90"/>
      <c r="BE137" s="90"/>
      <c r="BF137" s="90"/>
      <c r="BG137" s="90"/>
      <c r="BH137" s="90"/>
      <c r="BI137" s="90"/>
      <c r="BJ137" s="90"/>
    </row>
    <row r="138" spans="2:62" ht="18.899999999999999" customHeight="1">
      <c r="B138" s="203"/>
      <c r="C138" s="829" t="s">
        <v>871</v>
      </c>
      <c r="D138" s="829"/>
      <c r="E138" s="829"/>
      <c r="F138" s="829"/>
      <c r="G138" s="829"/>
      <c r="H138" s="829"/>
      <c r="I138" s="829"/>
      <c r="J138" s="829"/>
      <c r="K138" s="829"/>
      <c r="L138" s="89"/>
      <c r="M138" s="89"/>
      <c r="N138" s="89"/>
      <c r="O138" s="90"/>
      <c r="P138" s="1229" t="str">
        <f>'02入力票（その２）'!I54</f>
        <v/>
      </c>
      <c r="Q138" s="1230"/>
      <c r="R138" s="1230"/>
      <c r="S138" s="1230"/>
      <c r="T138" s="1230"/>
      <c r="U138" s="1230"/>
      <c r="V138" s="1230"/>
      <c r="W138" s="1230"/>
      <c r="X138" s="1230"/>
      <c r="Y138" s="1230"/>
      <c r="Z138" s="1230"/>
      <c r="AA138" s="1230"/>
      <c r="AB138" s="1230"/>
      <c r="AC138" s="1231"/>
      <c r="AD138" s="90"/>
      <c r="AE138" s="90"/>
      <c r="AF138" s="315"/>
      <c r="AG138" s="315"/>
      <c r="AH138" s="315"/>
      <c r="AI138" s="315"/>
      <c r="AJ138" s="315"/>
      <c r="AK138" s="315"/>
      <c r="AL138" s="90"/>
      <c r="AM138" s="90"/>
      <c r="AN138" s="90"/>
      <c r="AO138" s="90"/>
      <c r="AP138" s="90"/>
      <c r="AQ138" s="90"/>
      <c r="AR138" s="90"/>
      <c r="AS138" s="90"/>
      <c r="AT138" s="90"/>
      <c r="AW138" s="90"/>
      <c r="AX138" s="90"/>
      <c r="AY138" s="90"/>
      <c r="AZ138" s="90"/>
      <c r="BA138" s="90"/>
      <c r="BB138" s="90"/>
      <c r="BC138" s="90"/>
      <c r="BD138" s="90"/>
      <c r="BE138" s="90"/>
      <c r="BF138" s="90"/>
      <c r="BG138" s="90"/>
      <c r="BH138" s="90"/>
      <c r="BI138" s="90"/>
      <c r="BJ138" s="90"/>
    </row>
    <row r="139" spans="2:62" ht="30" customHeight="1">
      <c r="B139" s="221"/>
      <c r="C139" s="856" t="s">
        <v>682</v>
      </c>
      <c r="D139" s="856"/>
      <c r="E139" s="856"/>
      <c r="F139" s="856"/>
      <c r="G139" s="856"/>
      <c r="H139" s="856"/>
      <c r="I139" s="856"/>
      <c r="J139" s="856"/>
      <c r="K139" s="856"/>
      <c r="L139" s="89"/>
      <c r="M139" s="89"/>
      <c r="N139" s="89"/>
      <c r="O139" s="90"/>
      <c r="P139" s="727" t="str">
        <f>'02入力票（その２）'!I53</f>
        <v/>
      </c>
      <c r="Q139" s="987"/>
      <c r="R139" s="987"/>
      <c r="S139" s="987"/>
      <c r="T139" s="987"/>
      <c r="U139" s="987"/>
      <c r="V139" s="987"/>
      <c r="W139" s="987"/>
      <c r="X139" s="987"/>
      <c r="Y139" s="987"/>
      <c r="Z139" s="987"/>
      <c r="AA139" s="987"/>
      <c r="AB139" s="987"/>
      <c r="AC139" s="728"/>
      <c r="AD139" s="90"/>
      <c r="AE139" s="90"/>
      <c r="AF139" s="228" t="s">
        <v>684</v>
      </c>
      <c r="AG139" s="315"/>
      <c r="AH139" s="315"/>
      <c r="AI139" s="315"/>
      <c r="AJ139" s="315"/>
      <c r="AK139" s="315"/>
      <c r="AL139" s="90"/>
      <c r="AM139" s="740" t="str">
        <f>'02入力票（その２）'!I56</f>
        <v/>
      </c>
      <c r="AN139" s="752"/>
      <c r="AO139" s="752"/>
      <c r="AP139" s="752"/>
      <c r="AQ139" s="752"/>
      <c r="AR139" s="752"/>
      <c r="AS139" s="752"/>
      <c r="AT139" s="832"/>
      <c r="AW139" s="90"/>
      <c r="AX139" s="90"/>
      <c r="AY139" s="90"/>
      <c r="AZ139" s="90"/>
      <c r="BA139" s="90"/>
      <c r="BB139" s="90"/>
      <c r="BC139" s="90"/>
      <c r="BD139" s="90"/>
      <c r="BE139" s="90"/>
      <c r="BF139" s="90"/>
      <c r="BG139" s="90"/>
      <c r="BH139" s="90"/>
      <c r="BI139" s="90"/>
      <c r="BJ139" s="90"/>
    </row>
    <row r="140" spans="2:62" ht="14.25" customHeight="1">
      <c r="B140" s="203"/>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W140" s="90"/>
      <c r="AX140" s="90"/>
      <c r="AY140" s="90"/>
      <c r="AZ140" s="90"/>
      <c r="BA140" s="90"/>
      <c r="BB140" s="90"/>
      <c r="BC140" s="90"/>
      <c r="BD140" s="90"/>
      <c r="BE140" s="90"/>
      <c r="BG140" s="198"/>
      <c r="BH140" s="90"/>
      <c r="BI140" s="90"/>
      <c r="BJ140" s="90"/>
    </row>
    <row r="141" spans="2:62">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row>
    <row r="142" spans="2:62" ht="22.5" customHeight="1">
      <c r="B142" s="90"/>
      <c r="C142" s="90"/>
      <c r="E142" s="89"/>
      <c r="F142" s="89"/>
      <c r="G142" s="89"/>
      <c r="H142" s="89"/>
      <c r="I142" s="89"/>
      <c r="J142" s="89"/>
      <c r="K142" s="89"/>
      <c r="L142" s="89"/>
      <c r="M142" s="89"/>
      <c r="N142" s="89"/>
      <c r="O142" s="89"/>
      <c r="P142" s="89"/>
      <c r="Q142" s="89"/>
      <c r="S142" s="89"/>
      <c r="T142" s="89"/>
      <c r="W142" s="199" t="s">
        <v>999</v>
      </c>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90"/>
      <c r="BF142" s="90"/>
      <c r="BG142" s="90"/>
      <c r="BH142" s="90"/>
      <c r="BI142" s="90"/>
      <c r="BJ142" s="90"/>
    </row>
    <row r="143" spans="2:62" ht="18.899999999999999" customHeight="1">
      <c r="B143" s="160" t="s">
        <v>1000</v>
      </c>
      <c r="C143" s="316"/>
      <c r="D143" s="316"/>
      <c r="E143" s="316"/>
      <c r="F143" s="316"/>
      <c r="G143" s="316"/>
      <c r="H143" s="316"/>
      <c r="I143" s="316"/>
      <c r="J143" s="316"/>
      <c r="K143" s="316"/>
      <c r="L143" s="316"/>
      <c r="M143" s="316"/>
      <c r="N143" s="316"/>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Z143" s="262"/>
      <c r="BA143" s="262"/>
      <c r="BB143" s="262"/>
      <c r="BC143" s="262"/>
      <c r="BD143" s="262"/>
      <c r="BE143" s="262"/>
      <c r="BF143" s="262"/>
      <c r="BG143" s="262"/>
      <c r="BH143" s="317" t="str">
        <f>P127</f>
        <v/>
      </c>
      <c r="BI143" s="90"/>
      <c r="BJ143" s="90"/>
    </row>
    <row r="144" spans="2:62" ht="18.899999999999999" customHeight="1">
      <c r="B144" s="896" t="s">
        <v>1001</v>
      </c>
      <c r="C144" s="623" t="s">
        <v>523</v>
      </c>
      <c r="D144" s="623"/>
      <c r="E144" s="623"/>
      <c r="F144" s="623" t="s">
        <v>524</v>
      </c>
      <c r="G144" s="623"/>
      <c r="H144" s="623"/>
      <c r="I144" s="623"/>
      <c r="J144" s="623"/>
      <c r="K144" s="623"/>
      <c r="L144" s="623"/>
      <c r="M144" s="623"/>
      <c r="N144" s="623"/>
      <c r="O144" s="623"/>
      <c r="P144" s="623"/>
      <c r="Q144" s="623"/>
      <c r="R144" s="623"/>
      <c r="S144" s="623"/>
      <c r="T144" s="623"/>
      <c r="U144" s="623" t="s">
        <v>525</v>
      </c>
      <c r="V144" s="623"/>
      <c r="W144" s="623"/>
      <c r="X144" s="623"/>
      <c r="Y144" s="623"/>
      <c r="Z144" s="623"/>
      <c r="AA144" s="623"/>
      <c r="AB144" s="623"/>
      <c r="AC144" s="623"/>
      <c r="AD144" s="623"/>
      <c r="AE144" s="623"/>
      <c r="AF144" s="623"/>
      <c r="AG144" s="623"/>
      <c r="AH144" s="623"/>
      <c r="AI144" s="623"/>
      <c r="AJ144" s="623"/>
      <c r="AK144" s="623"/>
      <c r="AL144" s="623"/>
      <c r="AM144" s="623"/>
      <c r="AN144" s="623"/>
      <c r="AO144" s="623"/>
      <c r="AP144" s="623"/>
      <c r="AQ144" s="623"/>
      <c r="AR144" s="623"/>
      <c r="AS144" s="623"/>
      <c r="AT144" s="623"/>
      <c r="AU144" s="623"/>
      <c r="AV144" s="623"/>
      <c r="AW144" s="623"/>
      <c r="AX144" s="623"/>
      <c r="AY144" s="1239" t="s">
        <v>1002</v>
      </c>
      <c r="AZ144" s="697" t="s">
        <v>527</v>
      </c>
      <c r="BA144" s="697"/>
      <c r="BB144" s="697"/>
      <c r="BC144" s="697"/>
      <c r="BD144" s="697"/>
      <c r="BE144" s="697"/>
      <c r="BF144" s="697"/>
      <c r="BG144" s="697"/>
      <c r="BH144" s="697"/>
      <c r="BI144" s="90"/>
      <c r="BJ144" s="90"/>
    </row>
    <row r="145" spans="2:62" ht="18.899999999999999" customHeight="1">
      <c r="B145" s="896"/>
      <c r="C145" s="1239" t="s">
        <v>1003</v>
      </c>
      <c r="D145" s="1239" t="s">
        <v>1004</v>
      </c>
      <c r="E145" s="1239" t="s">
        <v>1005</v>
      </c>
      <c r="F145" s="1239" t="s">
        <v>1006</v>
      </c>
      <c r="G145" s="1239" t="s">
        <v>1007</v>
      </c>
      <c r="H145" s="1239" t="s">
        <v>1008</v>
      </c>
      <c r="I145" s="1239" t="s">
        <v>1009</v>
      </c>
      <c r="J145" s="1239" t="s">
        <v>1010</v>
      </c>
      <c r="K145" s="1239" t="s">
        <v>1011</v>
      </c>
      <c r="L145" s="1239" t="s">
        <v>1012</v>
      </c>
      <c r="M145" s="1239" t="s">
        <v>1013</v>
      </c>
      <c r="N145" s="1239" t="s">
        <v>1014</v>
      </c>
      <c r="O145" s="1239" t="s">
        <v>1015</v>
      </c>
      <c r="P145" s="1239" t="s">
        <v>1016</v>
      </c>
      <c r="Q145" s="1239" t="s">
        <v>1017</v>
      </c>
      <c r="R145" s="1239" t="s">
        <v>1018</v>
      </c>
      <c r="S145" s="1239" t="s">
        <v>1019</v>
      </c>
      <c r="T145" s="1239" t="s">
        <v>1020</v>
      </c>
      <c r="U145" s="623" t="s">
        <v>268</v>
      </c>
      <c r="V145" s="623"/>
      <c r="W145" s="623"/>
      <c r="X145" s="623"/>
      <c r="Y145" s="623"/>
      <c r="Z145" s="623"/>
      <c r="AA145" s="623"/>
      <c r="AB145" s="623"/>
      <c r="AC145" s="623"/>
      <c r="AD145" s="623"/>
      <c r="AE145" s="623"/>
      <c r="AF145" s="623"/>
      <c r="AG145" s="623"/>
      <c r="AH145" s="623"/>
      <c r="AI145" s="623"/>
      <c r="AJ145" s="623"/>
      <c r="AK145" s="623"/>
      <c r="AL145" s="623"/>
      <c r="AM145" s="623"/>
      <c r="AN145" s="623"/>
      <c r="AO145" s="623"/>
      <c r="AP145" s="1239" t="s">
        <v>1021</v>
      </c>
      <c r="AQ145" s="1239" t="s">
        <v>1022</v>
      </c>
      <c r="AR145" s="1239" t="s">
        <v>1023</v>
      </c>
      <c r="AS145" s="1239" t="s">
        <v>1024</v>
      </c>
      <c r="AT145" s="1239" t="s">
        <v>1025</v>
      </c>
      <c r="AU145" s="1239" t="s">
        <v>1026</v>
      </c>
      <c r="AV145" s="1239" t="s">
        <v>1027</v>
      </c>
      <c r="AW145" s="1239" t="s">
        <v>1028</v>
      </c>
      <c r="AX145" s="1239" t="s">
        <v>1029</v>
      </c>
      <c r="AY145" s="1239"/>
      <c r="AZ145" s="623" t="s">
        <v>274</v>
      </c>
      <c r="BA145" s="623"/>
      <c r="BB145" s="623"/>
      <c r="BC145" s="623"/>
      <c r="BD145" s="623"/>
      <c r="BE145" s="623"/>
      <c r="BF145" s="623"/>
      <c r="BG145" s="1239" t="s">
        <v>1030</v>
      </c>
      <c r="BH145" s="1239" t="s">
        <v>1031</v>
      </c>
      <c r="BI145" s="90"/>
      <c r="BJ145" s="90"/>
    </row>
    <row r="146" spans="2:62" ht="243" customHeight="1">
      <c r="B146" s="896"/>
      <c r="C146" s="1239"/>
      <c r="D146" s="1239"/>
      <c r="E146" s="1239"/>
      <c r="F146" s="1239"/>
      <c r="G146" s="1239"/>
      <c r="H146" s="1239"/>
      <c r="I146" s="1239"/>
      <c r="J146" s="1239"/>
      <c r="K146" s="1239"/>
      <c r="L146" s="1239"/>
      <c r="M146" s="1239"/>
      <c r="N146" s="1239"/>
      <c r="O146" s="1239"/>
      <c r="P146" s="1239"/>
      <c r="Q146" s="1239"/>
      <c r="R146" s="1239"/>
      <c r="S146" s="1239"/>
      <c r="T146" s="1239"/>
      <c r="U146" s="318" t="s">
        <v>1032</v>
      </c>
      <c r="V146" s="318" t="s">
        <v>1033</v>
      </c>
      <c r="W146" s="318" t="s">
        <v>1034</v>
      </c>
      <c r="X146" s="318" t="s">
        <v>1035</v>
      </c>
      <c r="Y146" s="318" t="s">
        <v>1036</v>
      </c>
      <c r="Z146" s="318" t="s">
        <v>1037</v>
      </c>
      <c r="AA146" s="318" t="s">
        <v>1038</v>
      </c>
      <c r="AB146" s="318" t="s">
        <v>1039</v>
      </c>
      <c r="AC146" s="319" t="s">
        <v>1040</v>
      </c>
      <c r="AD146" s="319" t="s">
        <v>1041</v>
      </c>
      <c r="AE146" s="319" t="s">
        <v>1042</v>
      </c>
      <c r="AF146" s="319" t="s">
        <v>1043</v>
      </c>
      <c r="AG146" s="319" t="s">
        <v>1044</v>
      </c>
      <c r="AH146" s="319" t="s">
        <v>1045</v>
      </c>
      <c r="AI146" s="319" t="s">
        <v>1046</v>
      </c>
      <c r="AJ146" s="319" t="s">
        <v>1047</v>
      </c>
      <c r="AK146" s="319" t="s">
        <v>1048</v>
      </c>
      <c r="AL146" s="319" t="s">
        <v>1049</v>
      </c>
      <c r="AM146" s="319" t="s">
        <v>1050</v>
      </c>
      <c r="AN146" s="319" t="s">
        <v>1051</v>
      </c>
      <c r="AO146" s="319" t="s">
        <v>1052</v>
      </c>
      <c r="AP146" s="1239"/>
      <c r="AQ146" s="1239"/>
      <c r="AR146" s="1239"/>
      <c r="AS146" s="1239"/>
      <c r="AT146" s="1239"/>
      <c r="AU146" s="1239"/>
      <c r="AV146" s="1239"/>
      <c r="AW146" s="1239"/>
      <c r="AX146" s="1239"/>
      <c r="AY146" s="1239"/>
      <c r="AZ146" s="319" t="s">
        <v>1053</v>
      </c>
      <c r="BA146" s="319" t="s">
        <v>1054</v>
      </c>
      <c r="BB146" s="319" t="s">
        <v>1055</v>
      </c>
      <c r="BC146" s="319" t="s">
        <v>1056</v>
      </c>
      <c r="BD146" s="319" t="s">
        <v>1057</v>
      </c>
      <c r="BE146" s="319" t="s">
        <v>1058</v>
      </c>
      <c r="BF146" s="319" t="s">
        <v>1059</v>
      </c>
      <c r="BG146" s="1239"/>
      <c r="BH146" s="1239"/>
      <c r="BI146" s="90"/>
      <c r="BJ146" s="90"/>
    </row>
    <row r="147" spans="2:62" ht="27.6">
      <c r="B147" s="320" t="s">
        <v>542</v>
      </c>
      <c r="C147" s="190" t="s">
        <v>555</v>
      </c>
      <c r="D147" s="1242"/>
      <c r="E147" s="1242"/>
      <c r="F147" s="190" t="s">
        <v>555</v>
      </c>
      <c r="G147" s="1242"/>
      <c r="H147" s="1242"/>
      <c r="I147" s="1242"/>
      <c r="J147" s="1242"/>
      <c r="K147" s="1242"/>
      <c r="L147" s="1242"/>
      <c r="M147" s="1242"/>
      <c r="N147" s="1242"/>
      <c r="O147" s="1242"/>
      <c r="P147" s="1242"/>
      <c r="Q147" s="1242"/>
      <c r="R147" s="1242"/>
      <c r="S147" s="1242"/>
      <c r="T147" s="1242"/>
      <c r="U147" s="190"/>
      <c r="V147" s="190"/>
      <c r="W147" s="190"/>
      <c r="X147" s="190"/>
      <c r="Y147" s="190"/>
      <c r="Z147" s="190"/>
      <c r="AA147" s="190"/>
      <c r="AB147" s="190"/>
      <c r="AC147" s="190"/>
      <c r="AD147" s="190"/>
      <c r="AE147" s="190"/>
      <c r="AF147" s="190"/>
      <c r="AG147" s="190"/>
      <c r="AH147" s="190"/>
      <c r="AI147" s="190"/>
      <c r="AJ147" s="190"/>
      <c r="AK147" s="190" t="s">
        <v>555</v>
      </c>
      <c r="AL147" s="190"/>
      <c r="AM147" s="190"/>
      <c r="AN147" s="190"/>
      <c r="AO147" s="190"/>
      <c r="AP147" s="1242"/>
      <c r="AQ147" s="1242"/>
      <c r="AR147" s="1242"/>
      <c r="AS147" s="1242"/>
      <c r="AT147" s="1242"/>
      <c r="AU147" s="1242"/>
      <c r="AV147" s="1242"/>
      <c r="AW147" s="1242"/>
      <c r="AX147" s="1242"/>
      <c r="AY147" s="190"/>
      <c r="AZ147" s="190"/>
      <c r="BA147" s="190"/>
      <c r="BB147" s="190"/>
      <c r="BC147" s="190"/>
      <c r="BD147" s="190"/>
      <c r="BE147" s="190"/>
      <c r="BF147" s="190"/>
      <c r="BG147" s="1242"/>
      <c r="BH147" s="1242"/>
      <c r="BI147" s="90"/>
      <c r="BJ147" s="90"/>
    </row>
    <row r="148" spans="2:62" ht="27.6">
      <c r="B148" s="320" t="s">
        <v>1060</v>
      </c>
      <c r="C148" s="190" t="s">
        <v>555</v>
      </c>
      <c r="D148" s="190"/>
      <c r="E148" s="190"/>
      <c r="F148" s="190" t="s">
        <v>555</v>
      </c>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90"/>
      <c r="BJ148" s="90"/>
    </row>
    <row r="149" spans="2:62" s="2" customFormat="1" hidden="1">
      <c r="B149" s="90"/>
      <c r="C149" s="321">
        <f>IF(C147="○",1,9)</f>
        <v>9</v>
      </c>
      <c r="D149" s="1240"/>
      <c r="E149" s="1240"/>
      <c r="F149" s="321">
        <f>IF(F147="○",1,9)</f>
        <v>9</v>
      </c>
      <c r="G149" s="1240"/>
      <c r="H149" s="1240"/>
      <c r="I149" s="1240"/>
      <c r="J149" s="1240"/>
      <c r="K149" s="1240"/>
      <c r="L149" s="1240"/>
      <c r="M149" s="1240"/>
      <c r="N149" s="1240"/>
      <c r="O149" s="1240"/>
      <c r="P149" s="1240"/>
      <c r="Q149" s="1240"/>
      <c r="R149" s="1240"/>
      <c r="S149" s="1240"/>
      <c r="T149" s="1240"/>
      <c r="U149" s="321">
        <f>IF(U147="○",1,9)</f>
        <v>9</v>
      </c>
      <c r="V149" s="321">
        <f t="shared" ref="V149:BE149" si="0">IF(V147="○",1,9)</f>
        <v>9</v>
      </c>
      <c r="W149" s="321">
        <f t="shared" si="0"/>
        <v>9</v>
      </c>
      <c r="X149" s="321">
        <f t="shared" si="0"/>
        <v>9</v>
      </c>
      <c r="Y149" s="321">
        <f t="shared" si="0"/>
        <v>9</v>
      </c>
      <c r="Z149" s="321">
        <f t="shared" si="0"/>
        <v>9</v>
      </c>
      <c r="AA149" s="321">
        <f t="shared" si="0"/>
        <v>9</v>
      </c>
      <c r="AB149" s="321">
        <f t="shared" si="0"/>
        <v>9</v>
      </c>
      <c r="AC149" s="321">
        <f t="shared" si="0"/>
        <v>9</v>
      </c>
      <c r="AD149" s="321">
        <f t="shared" si="0"/>
        <v>9</v>
      </c>
      <c r="AE149" s="321">
        <f t="shared" si="0"/>
        <v>9</v>
      </c>
      <c r="AF149" s="321">
        <f t="shared" si="0"/>
        <v>9</v>
      </c>
      <c r="AG149" s="321">
        <f t="shared" si="0"/>
        <v>9</v>
      </c>
      <c r="AH149" s="321">
        <f t="shared" si="0"/>
        <v>9</v>
      </c>
      <c r="AI149" s="321">
        <f t="shared" si="0"/>
        <v>9</v>
      </c>
      <c r="AJ149" s="321">
        <f t="shared" si="0"/>
        <v>9</v>
      </c>
      <c r="AK149" s="321">
        <f t="shared" si="0"/>
        <v>9</v>
      </c>
      <c r="AL149" s="321">
        <f t="shared" si="0"/>
        <v>9</v>
      </c>
      <c r="AM149" s="321">
        <f t="shared" si="0"/>
        <v>9</v>
      </c>
      <c r="AN149" s="321">
        <f t="shared" si="0"/>
        <v>9</v>
      </c>
      <c r="AO149" s="321">
        <f>IF(AO147="○",1,9)</f>
        <v>9</v>
      </c>
      <c r="AP149" s="1241"/>
      <c r="AQ149" s="1241"/>
      <c r="AR149" s="1241"/>
      <c r="AS149" s="1241"/>
      <c r="AT149" s="1241"/>
      <c r="AU149" s="1241"/>
      <c r="AV149" s="1241"/>
      <c r="AW149" s="1241"/>
      <c r="AX149" s="1241"/>
      <c r="AY149" s="321">
        <f t="shared" si="0"/>
        <v>9</v>
      </c>
      <c r="AZ149" s="321">
        <f t="shared" si="0"/>
        <v>9</v>
      </c>
      <c r="BA149" s="321">
        <f t="shared" si="0"/>
        <v>9</v>
      </c>
      <c r="BB149" s="321">
        <f t="shared" si="0"/>
        <v>9</v>
      </c>
      <c r="BC149" s="321">
        <f t="shared" si="0"/>
        <v>9</v>
      </c>
      <c r="BD149" s="321">
        <f t="shared" si="0"/>
        <v>9</v>
      </c>
      <c r="BE149" s="321">
        <f t="shared" si="0"/>
        <v>9</v>
      </c>
      <c r="BF149" s="321">
        <f>IF(BF147="○",1,9)</f>
        <v>9</v>
      </c>
      <c r="BG149" s="1241"/>
      <c r="BH149" s="1241"/>
      <c r="BI149" s="90"/>
      <c r="BJ149" s="90"/>
    </row>
    <row r="150" spans="2:62" s="2" customFormat="1" hidden="1">
      <c r="B150" s="90"/>
      <c r="C150" s="321">
        <f>IF(C148="○",1,9)</f>
        <v>9</v>
      </c>
      <c r="D150" s="321">
        <f t="shared" ref="D150:BE150" si="1">IF(D148="○",1,9)</f>
        <v>9</v>
      </c>
      <c r="E150" s="321">
        <f t="shared" si="1"/>
        <v>9</v>
      </c>
      <c r="F150" s="321">
        <f t="shared" si="1"/>
        <v>9</v>
      </c>
      <c r="G150" s="321">
        <f t="shared" si="1"/>
        <v>9</v>
      </c>
      <c r="H150" s="321">
        <f t="shared" si="1"/>
        <v>9</v>
      </c>
      <c r="I150" s="321">
        <f t="shared" si="1"/>
        <v>9</v>
      </c>
      <c r="J150" s="321">
        <f t="shared" si="1"/>
        <v>9</v>
      </c>
      <c r="K150" s="321">
        <f t="shared" si="1"/>
        <v>9</v>
      </c>
      <c r="L150" s="321">
        <f t="shared" si="1"/>
        <v>9</v>
      </c>
      <c r="M150" s="321">
        <f t="shared" si="1"/>
        <v>9</v>
      </c>
      <c r="N150" s="321">
        <f t="shared" si="1"/>
        <v>9</v>
      </c>
      <c r="O150" s="321">
        <f t="shared" si="1"/>
        <v>9</v>
      </c>
      <c r="P150" s="321">
        <f t="shared" si="1"/>
        <v>9</v>
      </c>
      <c r="Q150" s="321">
        <f t="shared" si="1"/>
        <v>9</v>
      </c>
      <c r="R150" s="321">
        <f t="shared" si="1"/>
        <v>9</v>
      </c>
      <c r="S150" s="321">
        <f t="shared" si="1"/>
        <v>9</v>
      </c>
      <c r="T150" s="321">
        <f t="shared" si="1"/>
        <v>9</v>
      </c>
      <c r="U150" s="321">
        <f t="shared" si="1"/>
        <v>9</v>
      </c>
      <c r="V150" s="321">
        <f t="shared" si="1"/>
        <v>9</v>
      </c>
      <c r="W150" s="321">
        <f t="shared" si="1"/>
        <v>9</v>
      </c>
      <c r="X150" s="321">
        <f t="shared" si="1"/>
        <v>9</v>
      </c>
      <c r="Y150" s="321">
        <f t="shared" si="1"/>
        <v>9</v>
      </c>
      <c r="Z150" s="321">
        <f t="shared" si="1"/>
        <v>9</v>
      </c>
      <c r="AA150" s="321">
        <f t="shared" si="1"/>
        <v>9</v>
      </c>
      <c r="AB150" s="321">
        <f t="shared" si="1"/>
        <v>9</v>
      </c>
      <c r="AC150" s="321">
        <f t="shared" si="1"/>
        <v>9</v>
      </c>
      <c r="AD150" s="321">
        <f t="shared" si="1"/>
        <v>9</v>
      </c>
      <c r="AE150" s="321">
        <f t="shared" si="1"/>
        <v>9</v>
      </c>
      <c r="AF150" s="321">
        <f t="shared" si="1"/>
        <v>9</v>
      </c>
      <c r="AG150" s="321">
        <f t="shared" si="1"/>
        <v>9</v>
      </c>
      <c r="AH150" s="321">
        <f t="shared" si="1"/>
        <v>9</v>
      </c>
      <c r="AI150" s="321">
        <f t="shared" si="1"/>
        <v>9</v>
      </c>
      <c r="AJ150" s="321">
        <f t="shared" si="1"/>
        <v>9</v>
      </c>
      <c r="AK150" s="321">
        <f t="shared" si="1"/>
        <v>9</v>
      </c>
      <c r="AL150" s="321">
        <f t="shared" si="1"/>
        <v>9</v>
      </c>
      <c r="AM150" s="321">
        <f t="shared" si="1"/>
        <v>9</v>
      </c>
      <c r="AN150" s="321">
        <f t="shared" si="1"/>
        <v>9</v>
      </c>
      <c r="AO150" s="321">
        <f>IF(AO148="○",1,9)</f>
        <v>9</v>
      </c>
      <c r="AP150" s="321">
        <f t="shared" si="1"/>
        <v>9</v>
      </c>
      <c r="AQ150" s="321">
        <f t="shared" si="1"/>
        <v>9</v>
      </c>
      <c r="AR150" s="321">
        <f t="shared" si="1"/>
        <v>9</v>
      </c>
      <c r="AS150" s="321">
        <f t="shared" si="1"/>
        <v>9</v>
      </c>
      <c r="AT150" s="321">
        <f t="shared" si="1"/>
        <v>9</v>
      </c>
      <c r="AU150" s="321">
        <f t="shared" si="1"/>
        <v>9</v>
      </c>
      <c r="AV150" s="321">
        <f t="shared" si="1"/>
        <v>9</v>
      </c>
      <c r="AW150" s="321">
        <f t="shared" si="1"/>
        <v>9</v>
      </c>
      <c r="AX150" s="321">
        <f>IF(AX148="○",1,9)</f>
        <v>9</v>
      </c>
      <c r="AY150" s="321">
        <f t="shared" si="1"/>
        <v>9</v>
      </c>
      <c r="AZ150" s="321">
        <f t="shared" si="1"/>
        <v>9</v>
      </c>
      <c r="BA150" s="321">
        <f t="shared" si="1"/>
        <v>9</v>
      </c>
      <c r="BB150" s="321">
        <f t="shared" si="1"/>
        <v>9</v>
      </c>
      <c r="BC150" s="321">
        <f t="shared" si="1"/>
        <v>9</v>
      </c>
      <c r="BD150" s="321">
        <f t="shared" si="1"/>
        <v>9</v>
      </c>
      <c r="BE150" s="321">
        <f t="shared" si="1"/>
        <v>9</v>
      </c>
      <c r="BF150" s="321">
        <f>IF(BF148="○",1,9)</f>
        <v>9</v>
      </c>
      <c r="BG150" s="321">
        <f>IF(BG148="○",1,9)</f>
        <v>9</v>
      </c>
      <c r="BH150" s="321">
        <f>IF(BH148="○",1,9)</f>
        <v>9</v>
      </c>
      <c r="BI150" s="90"/>
      <c r="BJ150" s="90"/>
    </row>
    <row r="151" spans="2:62" s="2" customFormat="1" hidden="1">
      <c r="B151" s="90"/>
      <c r="C151" s="321" t="str">
        <f>CONCATENATE(C149,C150)</f>
        <v>99</v>
      </c>
      <c r="D151" s="1240"/>
      <c r="E151" s="1240"/>
      <c r="F151" s="321" t="str">
        <f t="shared" ref="F151:BE151" si="2">CONCATENATE(F149,F150)</f>
        <v>99</v>
      </c>
      <c r="G151" s="1240"/>
      <c r="H151" s="1240"/>
      <c r="I151" s="1240"/>
      <c r="J151" s="1240"/>
      <c r="K151" s="1240"/>
      <c r="L151" s="1240"/>
      <c r="M151" s="1240"/>
      <c r="N151" s="1240"/>
      <c r="O151" s="1240"/>
      <c r="P151" s="1240"/>
      <c r="Q151" s="1240"/>
      <c r="R151" s="1240"/>
      <c r="S151" s="1240"/>
      <c r="T151" s="1240"/>
      <c r="U151" s="321" t="str">
        <f t="shared" si="2"/>
        <v>99</v>
      </c>
      <c r="V151" s="321" t="str">
        <f t="shared" si="2"/>
        <v>99</v>
      </c>
      <c r="W151" s="321" t="str">
        <f t="shared" si="2"/>
        <v>99</v>
      </c>
      <c r="X151" s="321" t="str">
        <f t="shared" si="2"/>
        <v>99</v>
      </c>
      <c r="Y151" s="321" t="str">
        <f t="shared" si="2"/>
        <v>99</v>
      </c>
      <c r="Z151" s="321" t="str">
        <f t="shared" si="2"/>
        <v>99</v>
      </c>
      <c r="AA151" s="321" t="str">
        <f t="shared" si="2"/>
        <v>99</v>
      </c>
      <c r="AB151" s="321" t="str">
        <f t="shared" si="2"/>
        <v>99</v>
      </c>
      <c r="AC151" s="321" t="str">
        <f t="shared" si="2"/>
        <v>99</v>
      </c>
      <c r="AD151" s="321" t="str">
        <f t="shared" si="2"/>
        <v>99</v>
      </c>
      <c r="AE151" s="321" t="str">
        <f t="shared" si="2"/>
        <v>99</v>
      </c>
      <c r="AF151" s="321" t="str">
        <f t="shared" si="2"/>
        <v>99</v>
      </c>
      <c r="AG151" s="321" t="str">
        <f t="shared" si="2"/>
        <v>99</v>
      </c>
      <c r="AH151" s="321" t="str">
        <f t="shared" si="2"/>
        <v>99</v>
      </c>
      <c r="AI151" s="321" t="str">
        <f t="shared" si="2"/>
        <v>99</v>
      </c>
      <c r="AJ151" s="321" t="str">
        <f t="shared" si="2"/>
        <v>99</v>
      </c>
      <c r="AK151" s="321" t="str">
        <f t="shared" si="2"/>
        <v>99</v>
      </c>
      <c r="AL151" s="321" t="str">
        <f t="shared" si="2"/>
        <v>99</v>
      </c>
      <c r="AM151" s="321" t="str">
        <f t="shared" si="2"/>
        <v>99</v>
      </c>
      <c r="AN151" s="321" t="str">
        <f t="shared" si="2"/>
        <v>99</v>
      </c>
      <c r="AO151" s="321" t="str">
        <f t="shared" si="2"/>
        <v>99</v>
      </c>
      <c r="AP151" s="1241"/>
      <c r="AQ151" s="1241"/>
      <c r="AR151" s="1241"/>
      <c r="AS151" s="1241"/>
      <c r="AT151" s="1241"/>
      <c r="AU151" s="1241"/>
      <c r="AV151" s="1241"/>
      <c r="AW151" s="1241"/>
      <c r="AX151" s="1241"/>
      <c r="AY151" s="321" t="str">
        <f t="shared" si="2"/>
        <v>99</v>
      </c>
      <c r="AZ151" s="321" t="str">
        <f t="shared" si="2"/>
        <v>99</v>
      </c>
      <c r="BA151" s="321" t="str">
        <f t="shared" si="2"/>
        <v>99</v>
      </c>
      <c r="BB151" s="321" t="str">
        <f t="shared" si="2"/>
        <v>99</v>
      </c>
      <c r="BC151" s="321" t="str">
        <f t="shared" si="2"/>
        <v>99</v>
      </c>
      <c r="BD151" s="321" t="str">
        <f t="shared" si="2"/>
        <v>99</v>
      </c>
      <c r="BE151" s="321" t="str">
        <f t="shared" si="2"/>
        <v>99</v>
      </c>
      <c r="BF151" s="321" t="str">
        <f>CONCATENATE(BF149,BF150)</f>
        <v>99</v>
      </c>
      <c r="BG151" s="1241"/>
      <c r="BH151" s="1241"/>
      <c r="BI151" s="90"/>
      <c r="BJ151" s="90"/>
    </row>
    <row r="152" spans="2:62" s="2" customFormat="1">
      <c r="B152" s="90"/>
      <c r="C152" s="321" t="str">
        <f>IF(C151="11",1,IF(C151="91",0,IF(C151="19","*","-")))</f>
        <v>-</v>
      </c>
      <c r="D152" s="321" t="str">
        <f>IF(D150=1,1,"-")</f>
        <v>-</v>
      </c>
      <c r="E152" s="321" t="str">
        <f>IF(E150=1,1,"-")</f>
        <v>-</v>
      </c>
      <c r="F152" s="321" t="str">
        <f>IF(F151="11",1,IF(F151="91",0,IF(F151="19","*","-")))</f>
        <v>-</v>
      </c>
      <c r="G152" s="321" t="str">
        <f t="shared" ref="G152:T152" si="3">IF(G150=1,1,"-")</f>
        <v>-</v>
      </c>
      <c r="H152" s="321" t="str">
        <f t="shared" si="3"/>
        <v>-</v>
      </c>
      <c r="I152" s="321" t="str">
        <f t="shared" si="3"/>
        <v>-</v>
      </c>
      <c r="J152" s="321" t="str">
        <f t="shared" si="3"/>
        <v>-</v>
      </c>
      <c r="K152" s="321" t="str">
        <f t="shared" si="3"/>
        <v>-</v>
      </c>
      <c r="L152" s="321" t="str">
        <f t="shared" si="3"/>
        <v>-</v>
      </c>
      <c r="M152" s="321" t="str">
        <f t="shared" si="3"/>
        <v>-</v>
      </c>
      <c r="N152" s="321" t="str">
        <f t="shared" si="3"/>
        <v>-</v>
      </c>
      <c r="O152" s="321" t="str">
        <f t="shared" si="3"/>
        <v>-</v>
      </c>
      <c r="P152" s="321" t="str">
        <f t="shared" si="3"/>
        <v>-</v>
      </c>
      <c r="Q152" s="321" t="str">
        <f t="shared" si="3"/>
        <v>-</v>
      </c>
      <c r="R152" s="321" t="str">
        <f t="shared" si="3"/>
        <v>-</v>
      </c>
      <c r="S152" s="321" t="str">
        <f t="shared" si="3"/>
        <v>-</v>
      </c>
      <c r="T152" s="321" t="str">
        <f t="shared" si="3"/>
        <v>-</v>
      </c>
      <c r="U152" s="321" t="str">
        <f>IF(U151="11",1,IF(U151="91",0,IF(U151="19","*","-")))</f>
        <v>-</v>
      </c>
      <c r="V152" s="321" t="str">
        <f t="shared" ref="V152:AO152" si="4">IF(V151="11",1,IF(V151="91",0,IF(V151="19","*","-")))</f>
        <v>-</v>
      </c>
      <c r="W152" s="321" t="str">
        <f t="shared" si="4"/>
        <v>-</v>
      </c>
      <c r="X152" s="321" t="str">
        <f t="shared" si="4"/>
        <v>-</v>
      </c>
      <c r="Y152" s="321" t="str">
        <f t="shared" si="4"/>
        <v>-</v>
      </c>
      <c r="Z152" s="321" t="str">
        <f t="shared" si="4"/>
        <v>-</v>
      </c>
      <c r="AA152" s="321" t="str">
        <f t="shared" si="4"/>
        <v>-</v>
      </c>
      <c r="AB152" s="321" t="str">
        <f t="shared" si="4"/>
        <v>-</v>
      </c>
      <c r="AC152" s="321" t="str">
        <f t="shared" si="4"/>
        <v>-</v>
      </c>
      <c r="AD152" s="321" t="str">
        <f t="shared" si="4"/>
        <v>-</v>
      </c>
      <c r="AE152" s="321" t="str">
        <f t="shared" si="4"/>
        <v>-</v>
      </c>
      <c r="AF152" s="321" t="str">
        <f t="shared" si="4"/>
        <v>-</v>
      </c>
      <c r="AG152" s="321" t="str">
        <f t="shared" si="4"/>
        <v>-</v>
      </c>
      <c r="AH152" s="321" t="str">
        <f t="shared" si="4"/>
        <v>-</v>
      </c>
      <c r="AI152" s="321" t="str">
        <f t="shared" si="4"/>
        <v>-</v>
      </c>
      <c r="AJ152" s="321" t="str">
        <f t="shared" si="4"/>
        <v>-</v>
      </c>
      <c r="AK152" s="321" t="str">
        <f t="shared" si="4"/>
        <v>-</v>
      </c>
      <c r="AL152" s="321" t="str">
        <f t="shared" si="4"/>
        <v>-</v>
      </c>
      <c r="AM152" s="321" t="str">
        <f t="shared" si="4"/>
        <v>-</v>
      </c>
      <c r="AN152" s="321" t="str">
        <f t="shared" si="4"/>
        <v>-</v>
      </c>
      <c r="AO152" s="321" t="str">
        <f t="shared" si="4"/>
        <v>-</v>
      </c>
      <c r="AP152" s="321" t="str">
        <f t="shared" ref="AP152:AW152" si="5">IF(AP150=1,1,"-")</f>
        <v>-</v>
      </c>
      <c r="AQ152" s="321" t="str">
        <f t="shared" si="5"/>
        <v>-</v>
      </c>
      <c r="AR152" s="321" t="str">
        <f t="shared" si="5"/>
        <v>-</v>
      </c>
      <c r="AS152" s="321" t="str">
        <f t="shared" si="5"/>
        <v>-</v>
      </c>
      <c r="AT152" s="321" t="str">
        <f t="shared" si="5"/>
        <v>-</v>
      </c>
      <c r="AU152" s="321" t="str">
        <f t="shared" si="5"/>
        <v>-</v>
      </c>
      <c r="AV152" s="321" t="str">
        <f t="shared" si="5"/>
        <v>-</v>
      </c>
      <c r="AW152" s="321" t="str">
        <f t="shared" si="5"/>
        <v>-</v>
      </c>
      <c r="AX152" s="321" t="str">
        <f>IF(AX150=1,1,"-")</f>
        <v>-</v>
      </c>
      <c r="AY152" s="321" t="str">
        <f>IF(AY151="11",1,IF(AY151="91",0,IF(AY151="19","*","-")))</f>
        <v>-</v>
      </c>
      <c r="AZ152" s="321" t="str">
        <f t="shared" ref="AZ152:BF152" si="6">IF(AZ151="11",1,IF(AZ151="91",0,IF(AZ151="19","*","-")))</f>
        <v>-</v>
      </c>
      <c r="BA152" s="321" t="str">
        <f t="shared" si="6"/>
        <v>-</v>
      </c>
      <c r="BB152" s="321" t="str">
        <f t="shared" si="6"/>
        <v>-</v>
      </c>
      <c r="BC152" s="321" t="str">
        <f t="shared" si="6"/>
        <v>-</v>
      </c>
      <c r="BD152" s="321" t="str">
        <f t="shared" si="6"/>
        <v>-</v>
      </c>
      <c r="BE152" s="321" t="str">
        <f t="shared" si="6"/>
        <v>-</v>
      </c>
      <c r="BF152" s="321" t="str">
        <f t="shared" si="6"/>
        <v>-</v>
      </c>
      <c r="BG152" s="321" t="str">
        <f>IF(BG150=1,1,"-")</f>
        <v>-</v>
      </c>
      <c r="BH152" s="321" t="str">
        <f>IF(BH150=1,1,"-")</f>
        <v>-</v>
      </c>
      <c r="BI152" s="90"/>
      <c r="BJ152" s="90"/>
    </row>
    <row r="153" spans="2:62">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row>
    <row r="154" spans="2:62">
      <c r="B154" s="90" t="s">
        <v>746</v>
      </c>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row>
    <row r="155" spans="2:62">
      <c r="B155" s="90" t="s">
        <v>1061</v>
      </c>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row>
    <row r="156" spans="2:62">
      <c r="B156" s="90" t="s">
        <v>1062</v>
      </c>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row>
    <row r="157" spans="2:62">
      <c r="B157" s="90" t="s">
        <v>1063</v>
      </c>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row>
    <row r="158" spans="2:62">
      <c r="B158" s="90" t="s">
        <v>1064</v>
      </c>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row>
    <row r="159" spans="2:62">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row>
    <row r="160" spans="2:62">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90"/>
      <c r="BJ160" s="90"/>
    </row>
    <row r="161" spans="2:62">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Z161" s="90"/>
      <c r="BA161" s="90"/>
      <c r="BB161" s="90"/>
      <c r="BC161" s="90"/>
      <c r="BD161" s="90"/>
      <c r="BE161" s="90"/>
      <c r="BF161" s="90"/>
      <c r="BG161" s="198"/>
      <c r="BI161" s="90"/>
      <c r="BJ161" s="90"/>
    </row>
    <row r="162" spans="2:62">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90"/>
      <c r="BJ162" s="90"/>
    </row>
    <row r="163" spans="2:62" ht="18.899999999999999" customHeight="1">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row>
    <row r="164" spans="2:62" ht="18.899999999999999" customHeight="1">
      <c r="C164" s="261" t="s">
        <v>1065</v>
      </c>
      <c r="D164" s="90"/>
      <c r="E164" s="90"/>
      <c r="F164" s="90"/>
      <c r="G164" s="90"/>
      <c r="H164" s="90"/>
      <c r="I164" s="90"/>
      <c r="J164" s="90"/>
      <c r="K164" s="90"/>
      <c r="L164" s="90"/>
      <c r="M164" s="90"/>
      <c r="N164" s="90"/>
      <c r="O164" s="90"/>
      <c r="P164" s="90"/>
      <c r="Q164" s="90"/>
      <c r="R164" s="90"/>
      <c r="S164" s="90"/>
      <c r="T164" s="90"/>
      <c r="U164" s="90"/>
      <c r="V164" s="90"/>
      <c r="W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W164" s="262"/>
      <c r="AX164" s="262"/>
      <c r="AY164" s="262"/>
      <c r="AZ164" s="262"/>
      <c r="BA164" s="262"/>
      <c r="BB164" s="262"/>
      <c r="BC164" s="262"/>
      <c r="BD164" s="262"/>
      <c r="BE164" s="262"/>
      <c r="BF164" s="262"/>
      <c r="BG164" s="322" t="str">
        <f>P127</f>
        <v/>
      </c>
      <c r="BH164" s="202"/>
      <c r="BI164" s="90"/>
      <c r="BJ164" s="90"/>
    </row>
    <row r="165" spans="2:62" ht="18.899999999999999" customHeight="1">
      <c r="B165" s="90"/>
      <c r="C165" s="1252" t="s">
        <v>1066</v>
      </c>
      <c r="D165" s="1252"/>
      <c r="E165" s="1252"/>
      <c r="F165" s="1252"/>
      <c r="G165" s="1252"/>
      <c r="H165" s="1252"/>
      <c r="I165" s="1252"/>
      <c r="J165" s="1252"/>
      <c r="K165" s="1252"/>
      <c r="L165" s="1252"/>
      <c r="M165" s="1252"/>
      <c r="N165" s="1252"/>
      <c r="O165" s="623" t="s">
        <v>1067</v>
      </c>
      <c r="P165" s="623"/>
      <c r="Q165" s="623"/>
      <c r="R165" s="623"/>
      <c r="S165" s="623"/>
      <c r="T165" s="623"/>
      <c r="U165" s="623"/>
      <c r="V165" s="623"/>
      <c r="W165" s="623"/>
      <c r="X165" s="623"/>
      <c r="Y165" s="623"/>
      <c r="Z165" s="623"/>
      <c r="AA165" s="623"/>
      <c r="AB165" s="623"/>
      <c r="AC165" s="623"/>
      <c r="AD165" s="623"/>
      <c r="AE165" s="623"/>
      <c r="AF165" s="623" t="s">
        <v>1068</v>
      </c>
      <c r="AG165" s="623"/>
      <c r="AH165" s="623"/>
      <c r="AI165" s="623"/>
      <c r="AJ165" s="623"/>
      <c r="AK165" s="623"/>
      <c r="AL165" s="623"/>
      <c r="AM165" s="623"/>
      <c r="AN165" s="623"/>
      <c r="AO165" s="623"/>
      <c r="AP165" s="623"/>
      <c r="AQ165" s="623"/>
      <c r="AR165" s="623"/>
      <c r="AS165" s="623"/>
      <c r="AT165" s="623"/>
      <c r="AU165" s="623"/>
      <c r="AV165" s="1253" t="s">
        <v>1069</v>
      </c>
      <c r="AW165" s="1254"/>
      <c r="AX165" s="1254"/>
      <c r="AY165" s="1254"/>
      <c r="AZ165" s="1254"/>
      <c r="BA165" s="1254"/>
      <c r="BB165" s="1254"/>
      <c r="BC165" s="1254"/>
      <c r="BD165" s="1254"/>
      <c r="BE165" s="1254"/>
      <c r="BF165" s="1254"/>
      <c r="BG165" s="1255"/>
      <c r="BH165" s="90"/>
      <c r="BI165" s="90"/>
      <c r="BJ165" s="90"/>
    </row>
    <row r="166" spans="2:62" ht="18.899999999999999" customHeight="1">
      <c r="B166" s="90"/>
      <c r="C166" s="1252"/>
      <c r="D166" s="1252"/>
      <c r="E166" s="1252"/>
      <c r="F166" s="1252"/>
      <c r="G166" s="1252"/>
      <c r="H166" s="1252"/>
      <c r="I166" s="1252"/>
      <c r="J166" s="1252"/>
      <c r="K166" s="1252"/>
      <c r="L166" s="1252"/>
      <c r="M166" s="1252"/>
      <c r="N166" s="1252"/>
      <c r="O166" s="1250" t="s">
        <v>1070</v>
      </c>
      <c r="P166" s="1250"/>
      <c r="Q166" s="1250"/>
      <c r="R166" s="1250"/>
      <c r="S166" s="1250"/>
      <c r="T166" s="1250"/>
      <c r="U166" s="1250"/>
      <c r="V166" s="1250"/>
      <c r="W166" s="1250" t="s">
        <v>1071</v>
      </c>
      <c r="X166" s="1250"/>
      <c r="Y166" s="1250"/>
      <c r="Z166" s="1250"/>
      <c r="AA166" s="1250"/>
      <c r="AB166" s="1250"/>
      <c r="AC166" s="1250"/>
      <c r="AD166" s="1250"/>
      <c r="AE166" s="1250"/>
      <c r="AF166" s="1250" t="s">
        <v>1071</v>
      </c>
      <c r="AG166" s="1250"/>
      <c r="AH166" s="1250"/>
      <c r="AI166" s="1250"/>
      <c r="AJ166" s="1250"/>
      <c r="AK166" s="1250"/>
      <c r="AL166" s="1250"/>
      <c r="AM166" s="1250"/>
      <c r="AN166" s="1250" t="s">
        <v>1071</v>
      </c>
      <c r="AO166" s="1250"/>
      <c r="AP166" s="1250"/>
      <c r="AQ166" s="1250"/>
      <c r="AR166" s="1250"/>
      <c r="AS166" s="1250"/>
      <c r="AT166" s="1250"/>
      <c r="AU166" s="1250"/>
      <c r="AV166" s="1256"/>
      <c r="AW166" s="863"/>
      <c r="AX166" s="863"/>
      <c r="AY166" s="863"/>
      <c r="AZ166" s="863"/>
      <c r="BA166" s="863"/>
      <c r="BB166" s="863"/>
      <c r="BC166" s="863"/>
      <c r="BD166" s="863"/>
      <c r="BE166" s="863"/>
      <c r="BF166" s="863"/>
      <c r="BG166" s="1238"/>
      <c r="BH166" s="90"/>
      <c r="BI166" s="90"/>
      <c r="BJ166" s="90"/>
    </row>
    <row r="167" spans="2:62" ht="18.899999999999999" customHeight="1">
      <c r="B167" s="90"/>
      <c r="C167" s="1252"/>
      <c r="D167" s="1252"/>
      <c r="E167" s="1252"/>
      <c r="F167" s="1252"/>
      <c r="G167" s="1252"/>
      <c r="H167" s="1252"/>
      <c r="I167" s="1252"/>
      <c r="J167" s="1252"/>
      <c r="K167" s="1252"/>
      <c r="L167" s="1252"/>
      <c r="M167" s="1252"/>
      <c r="N167" s="1252"/>
      <c r="O167" s="1250" t="s">
        <v>1072</v>
      </c>
      <c r="P167" s="1250"/>
      <c r="Q167" s="1250"/>
      <c r="R167" s="1250"/>
      <c r="S167" s="1250"/>
      <c r="T167" s="1250"/>
      <c r="U167" s="1250"/>
      <c r="V167" s="1250"/>
      <c r="W167" s="1250" t="s">
        <v>1072</v>
      </c>
      <c r="X167" s="1250"/>
      <c r="Y167" s="1250"/>
      <c r="Z167" s="1250"/>
      <c r="AA167" s="1250"/>
      <c r="AB167" s="1250"/>
      <c r="AC167" s="1250"/>
      <c r="AD167" s="1250"/>
      <c r="AE167" s="1250"/>
      <c r="AF167" s="1250" t="s">
        <v>1072</v>
      </c>
      <c r="AG167" s="1250"/>
      <c r="AH167" s="1250"/>
      <c r="AI167" s="1250"/>
      <c r="AJ167" s="1250"/>
      <c r="AK167" s="1250"/>
      <c r="AL167" s="1250"/>
      <c r="AM167" s="1250"/>
      <c r="AN167" s="1250" t="s">
        <v>1072</v>
      </c>
      <c r="AO167" s="1250"/>
      <c r="AP167" s="1250"/>
      <c r="AQ167" s="1250"/>
      <c r="AR167" s="1250"/>
      <c r="AS167" s="1250"/>
      <c r="AT167" s="1250"/>
      <c r="AU167" s="1250"/>
      <c r="AV167" s="1256"/>
      <c r="AW167" s="863"/>
      <c r="AX167" s="863"/>
      <c r="AY167" s="863"/>
      <c r="AZ167" s="863"/>
      <c r="BA167" s="863"/>
      <c r="BB167" s="863"/>
      <c r="BC167" s="863"/>
      <c r="BD167" s="863"/>
      <c r="BE167" s="863"/>
      <c r="BF167" s="863"/>
      <c r="BG167" s="1238"/>
      <c r="BH167" s="90"/>
      <c r="BI167" s="90"/>
      <c r="BJ167" s="90"/>
    </row>
    <row r="168" spans="2:62" ht="18.899999999999999" customHeight="1">
      <c r="B168" s="90"/>
      <c r="C168" s="1252"/>
      <c r="D168" s="1252"/>
      <c r="E168" s="1252"/>
      <c r="F168" s="1252"/>
      <c r="G168" s="1252"/>
      <c r="H168" s="1252"/>
      <c r="I168" s="1252"/>
      <c r="J168" s="1252"/>
      <c r="K168" s="1252"/>
      <c r="L168" s="1252"/>
      <c r="M168" s="1252"/>
      <c r="N168" s="1252"/>
      <c r="O168" s="1251" t="s">
        <v>887</v>
      </c>
      <c r="P168" s="1251"/>
      <c r="Q168" s="1251"/>
      <c r="R168" s="1251"/>
      <c r="S168" s="1251"/>
      <c r="T168" s="1251"/>
      <c r="U168" s="1251"/>
      <c r="V168" s="1251"/>
      <c r="W168" s="1251" t="s">
        <v>887</v>
      </c>
      <c r="X168" s="1251"/>
      <c r="Y168" s="1251"/>
      <c r="Z168" s="1251"/>
      <c r="AA168" s="1251"/>
      <c r="AB168" s="1251"/>
      <c r="AC168" s="1251"/>
      <c r="AD168" s="1251"/>
      <c r="AE168" s="1251"/>
      <c r="AF168" s="1251" t="s">
        <v>887</v>
      </c>
      <c r="AG168" s="1251"/>
      <c r="AH168" s="1251"/>
      <c r="AI168" s="1251"/>
      <c r="AJ168" s="1251"/>
      <c r="AK168" s="1251"/>
      <c r="AL168" s="1251"/>
      <c r="AM168" s="1251"/>
      <c r="AN168" s="1251" t="s">
        <v>887</v>
      </c>
      <c r="AO168" s="1251"/>
      <c r="AP168" s="1251"/>
      <c r="AQ168" s="1251"/>
      <c r="AR168" s="1251"/>
      <c r="AS168" s="1251"/>
      <c r="AT168" s="1251"/>
      <c r="AU168" s="1251"/>
      <c r="AV168" s="1243" t="s">
        <v>1073</v>
      </c>
      <c r="AW168" s="1244"/>
      <c r="AX168" s="1244"/>
      <c r="AY168" s="1244"/>
      <c r="AZ168" s="1244"/>
      <c r="BA168" s="1244"/>
      <c r="BB168" s="1244"/>
      <c r="BC168" s="1244"/>
      <c r="BD168" s="1244"/>
      <c r="BE168" s="1244"/>
      <c r="BF168" s="1244"/>
      <c r="BG168" s="1245"/>
      <c r="BH168" s="90"/>
      <c r="BI168" s="90"/>
      <c r="BJ168" s="90"/>
    </row>
    <row r="169" spans="2:62" ht="30" customHeight="1">
      <c r="B169" s="90"/>
      <c r="C169" s="680" t="s">
        <v>523</v>
      </c>
      <c r="D169" s="680"/>
      <c r="E169" s="680"/>
      <c r="F169" s="680"/>
      <c r="G169" s="680"/>
      <c r="H169" s="680"/>
      <c r="I169" s="680"/>
      <c r="J169" s="680"/>
      <c r="K169" s="680"/>
      <c r="L169" s="680"/>
      <c r="M169" s="680"/>
      <c r="N169" s="680"/>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7">
        <f t="shared" ref="AV169:AV175" si="7">ROUND((O169+W169+AF169+AN169)/2,0)</f>
        <v>0</v>
      </c>
      <c r="AW169" s="1248"/>
      <c r="AX169" s="1248"/>
      <c r="AY169" s="1248"/>
      <c r="AZ169" s="1248"/>
      <c r="BA169" s="1248"/>
      <c r="BB169" s="1248"/>
      <c r="BC169" s="1248"/>
      <c r="BD169" s="1248"/>
      <c r="BE169" s="1248"/>
      <c r="BF169" s="1248"/>
      <c r="BG169" s="1249"/>
      <c r="BH169" s="90"/>
      <c r="BI169" s="90"/>
      <c r="BJ169" s="90"/>
    </row>
    <row r="170" spans="2:62" ht="30" customHeight="1">
      <c r="B170" s="90"/>
      <c r="C170" s="680" t="s">
        <v>524</v>
      </c>
      <c r="D170" s="680"/>
      <c r="E170" s="680"/>
      <c r="F170" s="680"/>
      <c r="G170" s="680"/>
      <c r="H170" s="680"/>
      <c r="I170" s="680"/>
      <c r="J170" s="680"/>
      <c r="K170" s="680"/>
      <c r="L170" s="680"/>
      <c r="M170" s="680"/>
      <c r="N170" s="680"/>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7">
        <f t="shared" si="7"/>
        <v>0</v>
      </c>
      <c r="AW170" s="1248"/>
      <c r="AX170" s="1248"/>
      <c r="AY170" s="1248"/>
      <c r="AZ170" s="1248"/>
      <c r="BA170" s="1248"/>
      <c r="BB170" s="1248"/>
      <c r="BC170" s="1248"/>
      <c r="BD170" s="1248"/>
      <c r="BE170" s="1248"/>
      <c r="BF170" s="1248"/>
      <c r="BG170" s="1249"/>
      <c r="BH170" s="90"/>
      <c r="BI170" s="90"/>
      <c r="BJ170" s="90"/>
    </row>
    <row r="171" spans="2:62" ht="30" customHeight="1">
      <c r="B171" s="90"/>
      <c r="C171" s="680" t="s">
        <v>525</v>
      </c>
      <c r="D171" s="680"/>
      <c r="E171" s="680"/>
      <c r="F171" s="680"/>
      <c r="G171" s="680"/>
      <c r="H171" s="680"/>
      <c r="I171" s="680"/>
      <c r="J171" s="680"/>
      <c r="K171" s="680"/>
      <c r="L171" s="680"/>
      <c r="M171" s="680"/>
      <c r="N171" s="680"/>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7">
        <f t="shared" si="7"/>
        <v>0</v>
      </c>
      <c r="AW171" s="1248"/>
      <c r="AX171" s="1248"/>
      <c r="AY171" s="1248"/>
      <c r="AZ171" s="1248"/>
      <c r="BA171" s="1248"/>
      <c r="BB171" s="1248"/>
      <c r="BC171" s="1248"/>
      <c r="BD171" s="1248"/>
      <c r="BE171" s="1248"/>
      <c r="BF171" s="1248"/>
      <c r="BG171" s="1249"/>
      <c r="BH171" s="90"/>
      <c r="BI171" s="90"/>
      <c r="BJ171" s="90"/>
    </row>
    <row r="172" spans="2:62" ht="30" customHeight="1">
      <c r="B172" s="90"/>
      <c r="C172" s="680" t="s">
        <v>1074</v>
      </c>
      <c r="D172" s="680"/>
      <c r="E172" s="680"/>
      <c r="F172" s="680"/>
      <c r="G172" s="680"/>
      <c r="H172" s="680"/>
      <c r="I172" s="680"/>
      <c r="J172" s="680"/>
      <c r="K172" s="680"/>
      <c r="L172" s="680"/>
      <c r="M172" s="680"/>
      <c r="N172" s="680"/>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57">
        <f t="shared" si="7"/>
        <v>0</v>
      </c>
      <c r="AW172" s="1258"/>
      <c r="AX172" s="1258"/>
      <c r="AY172" s="1258"/>
      <c r="AZ172" s="1258"/>
      <c r="BA172" s="1258"/>
      <c r="BB172" s="1258"/>
      <c r="BC172" s="1258"/>
      <c r="BD172" s="1258"/>
      <c r="BE172" s="1258"/>
      <c r="BF172" s="1258"/>
      <c r="BG172" s="1259"/>
      <c r="BH172" s="90"/>
      <c r="BI172" s="90"/>
      <c r="BJ172" s="90"/>
    </row>
    <row r="173" spans="2:62" ht="30" customHeight="1">
      <c r="B173" s="90"/>
      <c r="C173" s="680" t="s">
        <v>527</v>
      </c>
      <c r="D173" s="680"/>
      <c r="E173" s="680"/>
      <c r="F173" s="680"/>
      <c r="G173" s="680"/>
      <c r="H173" s="680"/>
      <c r="I173" s="680"/>
      <c r="J173" s="680"/>
      <c r="K173" s="680"/>
      <c r="L173" s="680"/>
      <c r="M173" s="680"/>
      <c r="N173" s="680"/>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64">
        <f t="shared" si="7"/>
        <v>0</v>
      </c>
      <c r="AW173" s="1265"/>
      <c r="AX173" s="1265"/>
      <c r="AY173" s="1265"/>
      <c r="AZ173" s="1265"/>
      <c r="BA173" s="1265"/>
      <c r="BB173" s="1265"/>
      <c r="BC173" s="1265"/>
      <c r="BD173" s="1265"/>
      <c r="BE173" s="1265"/>
      <c r="BF173" s="1265"/>
      <c r="BG173" s="1266"/>
      <c r="BH173" s="90"/>
      <c r="BI173" s="90"/>
      <c r="BJ173" s="90"/>
    </row>
    <row r="174" spans="2:62" ht="30" customHeight="1">
      <c r="B174" s="90"/>
      <c r="C174" s="680" t="s">
        <v>371</v>
      </c>
      <c r="D174" s="680"/>
      <c r="E174" s="680"/>
      <c r="F174" s="680"/>
      <c r="G174" s="680"/>
      <c r="H174" s="680"/>
      <c r="I174" s="680"/>
      <c r="J174" s="680"/>
      <c r="K174" s="680"/>
      <c r="L174" s="680"/>
      <c r="M174" s="680"/>
      <c r="N174" s="680"/>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64">
        <f t="shared" si="7"/>
        <v>0</v>
      </c>
      <c r="AW174" s="1265"/>
      <c r="AX174" s="1265"/>
      <c r="AY174" s="1265"/>
      <c r="AZ174" s="1265"/>
      <c r="BA174" s="1265"/>
      <c r="BB174" s="1265"/>
      <c r="BC174" s="1265"/>
      <c r="BD174" s="1265"/>
      <c r="BE174" s="1265"/>
      <c r="BF174" s="1265"/>
      <c r="BG174" s="1266"/>
      <c r="BH174" s="90"/>
      <c r="BI174" s="90"/>
      <c r="BJ174" s="90"/>
    </row>
    <row r="175" spans="2:62" ht="30" customHeight="1">
      <c r="B175" s="90"/>
      <c r="C175" s="680" t="s">
        <v>300</v>
      </c>
      <c r="D175" s="680"/>
      <c r="E175" s="680"/>
      <c r="F175" s="680"/>
      <c r="G175" s="680"/>
      <c r="H175" s="680"/>
      <c r="I175" s="680"/>
      <c r="J175" s="680"/>
      <c r="K175" s="680"/>
      <c r="L175" s="680"/>
      <c r="M175" s="680"/>
      <c r="N175" s="680"/>
      <c r="O175" s="1263">
        <f>SUM(O169:V174)</f>
        <v>0</v>
      </c>
      <c r="P175" s="1263"/>
      <c r="Q175" s="1263"/>
      <c r="R175" s="1263"/>
      <c r="S175" s="1263"/>
      <c r="T175" s="1263"/>
      <c r="U175" s="1263"/>
      <c r="V175" s="1263"/>
      <c r="W175" s="1263">
        <f>SUM(W169:AE174)</f>
        <v>0</v>
      </c>
      <c r="X175" s="1263"/>
      <c r="Y175" s="1263"/>
      <c r="Z175" s="1263"/>
      <c r="AA175" s="1263"/>
      <c r="AB175" s="1263"/>
      <c r="AC175" s="1263"/>
      <c r="AD175" s="1263"/>
      <c r="AE175" s="1263"/>
      <c r="AF175" s="1263">
        <f>SUM(AF169:AM174)</f>
        <v>0</v>
      </c>
      <c r="AG175" s="1263"/>
      <c r="AH175" s="1263"/>
      <c r="AI175" s="1263"/>
      <c r="AJ175" s="1263"/>
      <c r="AK175" s="1263"/>
      <c r="AL175" s="1263"/>
      <c r="AM175" s="1263"/>
      <c r="AN175" s="1263">
        <f>SUM(AN169:AU174)</f>
        <v>0</v>
      </c>
      <c r="AO175" s="1263"/>
      <c r="AP175" s="1263"/>
      <c r="AQ175" s="1263"/>
      <c r="AR175" s="1263"/>
      <c r="AS175" s="1263"/>
      <c r="AT175" s="1263"/>
      <c r="AU175" s="1263"/>
      <c r="AV175" s="1264">
        <f t="shared" si="7"/>
        <v>0</v>
      </c>
      <c r="AW175" s="1265"/>
      <c r="AX175" s="1265"/>
      <c r="AY175" s="1265"/>
      <c r="AZ175" s="1265"/>
      <c r="BA175" s="1265"/>
      <c r="BB175" s="1265"/>
      <c r="BC175" s="1265"/>
      <c r="BD175" s="1265"/>
      <c r="BE175" s="1265"/>
      <c r="BF175" s="1265"/>
      <c r="BG175" s="1266"/>
      <c r="BH175" s="90"/>
      <c r="BI175" s="90"/>
      <c r="BJ175" s="90"/>
    </row>
    <row r="176" spans="2:62" ht="10.5" customHeight="1">
      <c r="B176" s="90"/>
      <c r="C176" s="208"/>
      <c r="D176" s="208"/>
      <c r="E176" s="208"/>
      <c r="F176" s="208"/>
      <c r="G176" s="208"/>
      <c r="H176" s="208"/>
      <c r="I176" s="208"/>
      <c r="J176" s="208"/>
      <c r="K176" s="208"/>
      <c r="L176" s="208"/>
      <c r="M176" s="208"/>
      <c r="N176" s="208"/>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90"/>
      <c r="BI176" s="90"/>
      <c r="BJ176" s="90"/>
    </row>
    <row r="177" spans="2:62" ht="18.899999999999999" customHeight="1">
      <c r="B177" s="90"/>
      <c r="C177" s="324" t="s">
        <v>1075</v>
      </c>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row>
    <row r="178" spans="2:62" ht="59.25" customHeight="1">
      <c r="C178" s="1274" t="s">
        <v>732</v>
      </c>
      <c r="D178" s="1274"/>
      <c r="E178" s="1274"/>
      <c r="F178" s="1274"/>
      <c r="G178" s="1274" t="s">
        <v>733</v>
      </c>
      <c r="H178" s="1274"/>
      <c r="I178" s="1274"/>
      <c r="J178" s="1274"/>
      <c r="K178" s="1275" t="s">
        <v>735</v>
      </c>
      <c r="L178" s="1275"/>
      <c r="M178" s="1275"/>
      <c r="N178" s="1275"/>
      <c r="O178" s="1275" t="s">
        <v>1076</v>
      </c>
      <c r="P178" s="1275"/>
      <c r="Q178" s="1275"/>
      <c r="R178" s="1275"/>
      <c r="S178" s="1260" t="s">
        <v>1077</v>
      </c>
      <c r="T178" s="1261"/>
      <c r="U178" s="1261"/>
      <c r="V178" s="1262"/>
      <c r="W178" s="1260" t="s">
        <v>1078</v>
      </c>
      <c r="X178" s="1261"/>
      <c r="Y178" s="1261"/>
      <c r="Z178" s="1262"/>
      <c r="AA178" s="1279" t="s">
        <v>1079</v>
      </c>
      <c r="AB178" s="1280"/>
      <c r="AC178" s="1280"/>
      <c r="AD178" s="1281"/>
      <c r="AE178" s="1274" t="s">
        <v>893</v>
      </c>
      <c r="AF178" s="1274"/>
      <c r="AG178" s="1274"/>
      <c r="AH178" s="1274"/>
      <c r="AI178" s="1274" t="s">
        <v>948</v>
      </c>
      <c r="AJ178" s="1274"/>
      <c r="AK178" s="1274"/>
      <c r="AL178" s="1274"/>
      <c r="AM178" s="1274" t="s">
        <v>1080</v>
      </c>
      <c r="AN178" s="1274"/>
      <c r="AO178" s="1274"/>
      <c r="AP178" s="1274"/>
      <c r="AQ178" s="1275" t="s">
        <v>1081</v>
      </c>
      <c r="AR178" s="1275"/>
      <c r="AS178" s="1275"/>
      <c r="AT178" s="1275"/>
      <c r="AU178" s="1275" t="s">
        <v>1082</v>
      </c>
      <c r="AV178" s="1275"/>
      <c r="AW178" s="1275"/>
      <c r="AX178" s="1275"/>
      <c r="AY178" s="1274" t="s">
        <v>283</v>
      </c>
      <c r="AZ178" s="1274"/>
      <c r="BA178" s="1274"/>
      <c r="BB178" s="1274"/>
      <c r="BC178" s="90"/>
      <c r="BD178" s="90"/>
      <c r="BE178" s="90"/>
      <c r="BF178" s="90"/>
    </row>
    <row r="179" spans="2:62" ht="30" customHeight="1">
      <c r="C179" s="901"/>
      <c r="D179" s="901"/>
      <c r="E179" s="901"/>
      <c r="F179" s="901"/>
      <c r="G179" s="901"/>
      <c r="H179" s="901"/>
      <c r="I179" s="901"/>
      <c r="J179" s="901"/>
      <c r="K179" s="901"/>
      <c r="L179" s="901"/>
      <c r="M179" s="901"/>
      <c r="N179" s="901"/>
      <c r="O179" s="901"/>
      <c r="P179" s="901"/>
      <c r="Q179" s="901"/>
      <c r="R179" s="901"/>
      <c r="S179" s="1267"/>
      <c r="T179" s="1268"/>
      <c r="U179" s="1268"/>
      <c r="V179" s="1269"/>
      <c r="W179" s="1267"/>
      <c r="X179" s="1268"/>
      <c r="Y179" s="1268"/>
      <c r="Z179" s="1269"/>
      <c r="AA179" s="1276"/>
      <c r="AB179" s="1277"/>
      <c r="AC179" s="1277"/>
      <c r="AD179" s="1278"/>
      <c r="AE179" s="901"/>
      <c r="AF179" s="901"/>
      <c r="AG179" s="901"/>
      <c r="AH179" s="901"/>
      <c r="AI179" s="901"/>
      <c r="AJ179" s="901"/>
      <c r="AK179" s="901"/>
      <c r="AL179" s="901"/>
      <c r="AM179" s="901"/>
      <c r="AN179" s="901"/>
      <c r="AO179" s="901"/>
      <c r="AP179" s="901"/>
      <c r="AQ179" s="1270"/>
      <c r="AR179" s="1270"/>
      <c r="AS179" s="1270"/>
      <c r="AT179" s="1270"/>
      <c r="AU179" s="1270"/>
      <c r="AV179" s="1270"/>
      <c r="AW179" s="1270"/>
      <c r="AX179" s="1270"/>
      <c r="AY179" s="901"/>
      <c r="AZ179" s="901"/>
      <c r="BA179" s="901"/>
      <c r="BB179" s="901"/>
      <c r="BC179" s="90"/>
      <c r="BD179" s="90"/>
      <c r="BE179" s="90"/>
      <c r="BF179" s="90"/>
    </row>
    <row r="180" spans="2:62" ht="15" customHeight="1">
      <c r="C180" s="89"/>
      <c r="D180" s="90"/>
      <c r="E180" s="90"/>
      <c r="F180" s="90"/>
      <c r="G180" s="89"/>
      <c r="H180" s="90"/>
      <c r="I180" s="90"/>
      <c r="J180" s="90"/>
      <c r="K180" s="89"/>
      <c r="L180" s="90"/>
      <c r="M180" s="90"/>
      <c r="N180" s="90"/>
      <c r="O180" s="89"/>
      <c r="P180" s="90"/>
      <c r="Q180" s="90"/>
      <c r="R180" s="90"/>
      <c r="S180" s="89"/>
      <c r="T180" s="90"/>
      <c r="U180" s="90"/>
      <c r="V180" s="90"/>
      <c r="W180" s="89"/>
      <c r="X180" s="90"/>
      <c r="Y180" s="90"/>
      <c r="Z180" s="90"/>
      <c r="AA180" s="89"/>
      <c r="AB180" s="90"/>
      <c r="AC180" s="90"/>
      <c r="AD180" s="90"/>
      <c r="AE180" s="90"/>
      <c r="AF180" s="89"/>
      <c r="AG180" s="90"/>
      <c r="AH180" s="90"/>
      <c r="AI180" s="90"/>
      <c r="AJ180" s="89"/>
      <c r="AK180" s="90"/>
      <c r="AL180" s="90"/>
      <c r="AM180" s="90"/>
      <c r="AN180" s="89"/>
      <c r="AO180" s="90"/>
      <c r="AP180" s="90"/>
      <c r="AQ180" s="90"/>
      <c r="AR180" s="89"/>
      <c r="AS180" s="90"/>
      <c r="AT180" s="90"/>
      <c r="AU180" s="90"/>
      <c r="AV180" s="89"/>
      <c r="AW180" s="90"/>
      <c r="AX180" s="90"/>
      <c r="AY180" s="90"/>
      <c r="AZ180" s="89"/>
      <c r="BA180" s="90"/>
      <c r="BB180" s="90"/>
      <c r="BC180" s="90"/>
      <c r="BD180" s="90"/>
      <c r="BE180" s="90"/>
      <c r="BF180" s="90"/>
      <c r="BG180" s="90"/>
      <c r="BH180" s="90"/>
      <c r="BI180" s="90"/>
      <c r="BJ180" s="90"/>
    </row>
    <row r="181" spans="2:62" ht="17.25" customHeight="1">
      <c r="C181" s="623" t="s">
        <v>1083</v>
      </c>
      <c r="D181" s="623"/>
      <c r="E181" s="623"/>
      <c r="F181" s="623"/>
      <c r="G181" s="623"/>
      <c r="H181" s="623"/>
      <c r="I181" s="623"/>
      <c r="J181" s="623"/>
      <c r="K181" s="623"/>
      <c r="L181" s="623"/>
      <c r="M181" s="623"/>
      <c r="N181" s="623"/>
      <c r="O181" s="623"/>
      <c r="P181" s="623"/>
      <c r="Q181" s="623"/>
      <c r="R181" s="623"/>
      <c r="S181" s="623"/>
      <c r="T181" s="623"/>
      <c r="U181" s="623"/>
      <c r="V181" s="623"/>
      <c r="W181" s="623"/>
      <c r="X181" s="623"/>
      <c r="Y181" s="623"/>
      <c r="Z181" s="623"/>
      <c r="AA181" s="623"/>
      <c r="AB181" s="623"/>
      <c r="AC181" s="623"/>
      <c r="AD181" s="623"/>
      <c r="AE181" s="623"/>
      <c r="AF181" s="623"/>
      <c r="AG181" s="623"/>
      <c r="AH181" s="623"/>
      <c r="AI181" s="623"/>
      <c r="AJ181" s="623"/>
      <c r="AK181" s="623"/>
      <c r="AL181" s="623"/>
      <c r="AM181" s="623"/>
      <c r="AN181" s="623"/>
      <c r="AO181" s="623"/>
      <c r="AP181" s="623"/>
      <c r="AQ181" s="623"/>
      <c r="AR181" s="623"/>
      <c r="AS181" s="623"/>
      <c r="AT181" s="623"/>
      <c r="AU181" s="623"/>
      <c r="AV181" s="623"/>
      <c r="AW181" s="623"/>
      <c r="AX181" s="623"/>
      <c r="AY181" s="623"/>
      <c r="AZ181" s="623"/>
      <c r="BA181" s="623"/>
      <c r="BB181" s="623"/>
      <c r="BC181" s="90"/>
      <c r="BD181" s="90"/>
      <c r="BE181" s="90"/>
      <c r="BF181" s="90"/>
      <c r="BG181" s="90"/>
      <c r="BH181" s="90"/>
      <c r="BI181" s="90"/>
    </row>
    <row r="182" spans="2:62" ht="42.75" customHeight="1">
      <c r="C182" s="1271" t="s">
        <v>1084</v>
      </c>
      <c r="D182" s="1272"/>
      <c r="E182" s="1272"/>
      <c r="F182" s="1273"/>
      <c r="G182" s="1274" t="s">
        <v>943</v>
      </c>
      <c r="H182" s="1274"/>
      <c r="I182" s="1274"/>
      <c r="J182" s="1274"/>
      <c r="K182" s="1275" t="s">
        <v>947</v>
      </c>
      <c r="L182" s="1275"/>
      <c r="M182" s="1275"/>
      <c r="N182" s="1275"/>
      <c r="O182" s="1275" t="s">
        <v>951</v>
      </c>
      <c r="P182" s="1275"/>
      <c r="Q182" s="1275"/>
      <c r="R182" s="1275"/>
      <c r="S182" s="1275" t="s">
        <v>955</v>
      </c>
      <c r="T182" s="1275"/>
      <c r="U182" s="1275"/>
      <c r="V182" s="1275"/>
      <c r="W182" s="1275" t="s">
        <v>973</v>
      </c>
      <c r="X182" s="1275"/>
      <c r="Y182" s="1275"/>
      <c r="Z182" s="1275"/>
      <c r="AA182" s="1297" t="s">
        <v>975</v>
      </c>
      <c r="AB182" s="1298"/>
      <c r="AC182" s="1298"/>
      <c r="AD182" s="1299"/>
      <c r="AE182" s="1274" t="s">
        <v>959</v>
      </c>
      <c r="AF182" s="1274"/>
      <c r="AG182" s="1274"/>
      <c r="AH182" s="1274"/>
      <c r="AI182" s="1274" t="s">
        <v>962</v>
      </c>
      <c r="AJ182" s="1274"/>
      <c r="AK182" s="1274"/>
      <c r="AL182" s="1274"/>
      <c r="AM182" s="1274" t="s">
        <v>1085</v>
      </c>
      <c r="AN182" s="1274"/>
      <c r="AO182" s="1274"/>
      <c r="AP182" s="1274"/>
      <c r="AQ182" s="1297" t="s">
        <v>1086</v>
      </c>
      <c r="AR182" s="1292"/>
      <c r="AS182" s="1292"/>
      <c r="AT182" s="1293"/>
      <c r="AU182" s="1271" t="s">
        <v>526</v>
      </c>
      <c r="AV182" s="1292"/>
      <c r="AW182" s="1292"/>
      <c r="AX182" s="1293"/>
      <c r="AY182" s="1294" t="s">
        <v>1087</v>
      </c>
      <c r="AZ182" s="1295"/>
      <c r="BA182" s="1295"/>
      <c r="BB182" s="1296"/>
      <c r="BC182" s="90"/>
      <c r="BD182" s="90"/>
      <c r="BE182" s="90"/>
      <c r="BF182" s="90"/>
      <c r="BG182" s="90"/>
      <c r="BH182" s="90"/>
      <c r="BI182" s="90"/>
    </row>
    <row r="183" spans="2:62" ht="30" customHeight="1">
      <c r="C183" s="901"/>
      <c r="D183" s="901"/>
      <c r="E183" s="901"/>
      <c r="F183" s="901"/>
      <c r="G183" s="901"/>
      <c r="H183" s="901"/>
      <c r="I183" s="901"/>
      <c r="J183" s="901"/>
      <c r="K183" s="1270"/>
      <c r="L183" s="1270"/>
      <c r="M183" s="1270"/>
      <c r="N183" s="1270"/>
      <c r="O183" s="1270"/>
      <c r="P183" s="1270"/>
      <c r="Q183" s="1270"/>
      <c r="R183" s="1270"/>
      <c r="S183" s="1270"/>
      <c r="T183" s="1270"/>
      <c r="U183" s="1270"/>
      <c r="V183" s="1270"/>
      <c r="W183" s="1270"/>
      <c r="X183" s="1270"/>
      <c r="Y183" s="1270"/>
      <c r="Z183" s="1270"/>
      <c r="AA183" s="1276"/>
      <c r="AB183" s="1277"/>
      <c r="AC183" s="1277"/>
      <c r="AD183" s="1278"/>
      <c r="AE183" s="901"/>
      <c r="AF183" s="901"/>
      <c r="AG183" s="901"/>
      <c r="AH183" s="901"/>
      <c r="AI183" s="901"/>
      <c r="AJ183" s="901"/>
      <c r="AK183" s="901"/>
      <c r="AL183" s="901"/>
      <c r="AM183" s="901"/>
      <c r="AN183" s="901"/>
      <c r="AO183" s="901"/>
      <c r="AP183" s="901"/>
      <c r="AQ183" s="1267"/>
      <c r="AR183" s="1268"/>
      <c r="AS183" s="1268"/>
      <c r="AT183" s="1269"/>
      <c r="AU183" s="1267"/>
      <c r="AV183" s="1268"/>
      <c r="AW183" s="1268"/>
      <c r="AX183" s="1269"/>
      <c r="AY183" s="1276"/>
      <c r="AZ183" s="1277"/>
      <c r="BA183" s="1277"/>
      <c r="BB183" s="1278"/>
      <c r="BC183" s="90"/>
      <c r="BD183" s="90"/>
      <c r="BE183" s="90"/>
      <c r="BF183" s="90"/>
      <c r="BG183" s="90"/>
      <c r="BH183" s="90"/>
      <c r="BI183" s="90"/>
    </row>
    <row r="184" spans="2:62" ht="15" customHeight="1">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row>
    <row r="185" spans="2:62" ht="59.25" customHeight="1">
      <c r="C185" s="1291" t="s">
        <v>1088</v>
      </c>
      <c r="D185" s="1291"/>
      <c r="E185" s="1291"/>
      <c r="F185" s="1291"/>
      <c r="G185" s="1282" t="s">
        <v>1089</v>
      </c>
      <c r="H185" s="1283"/>
      <c r="I185" s="1283"/>
      <c r="J185" s="1284"/>
      <c r="K185" s="1291" t="s">
        <v>1090</v>
      </c>
      <c r="L185" s="1291"/>
      <c r="M185" s="1291"/>
      <c r="N185" s="1291"/>
      <c r="O185" s="1291" t="s">
        <v>1091</v>
      </c>
      <c r="P185" s="1291"/>
      <c r="Q185" s="1291"/>
      <c r="R185" s="1291"/>
      <c r="S185" s="1291" t="s">
        <v>1092</v>
      </c>
      <c r="T185" s="1291"/>
      <c r="U185" s="1291"/>
      <c r="V185" s="1291"/>
      <c r="W185" s="1282" t="s">
        <v>1093</v>
      </c>
      <c r="X185" s="1283"/>
      <c r="Y185" s="1283"/>
      <c r="Z185" s="1284"/>
      <c r="AA185" s="1285" t="s">
        <v>1094</v>
      </c>
      <c r="AB185" s="1286"/>
      <c r="AC185" s="1286"/>
      <c r="AD185" s="1287"/>
      <c r="AE185" s="1288" t="s">
        <v>1095</v>
      </c>
      <c r="AF185" s="1288"/>
      <c r="AG185" s="1288"/>
      <c r="AH185" s="1288"/>
      <c r="AI185" s="1289" t="s">
        <v>1087</v>
      </c>
      <c r="AJ185" s="1289"/>
      <c r="AK185" s="1289"/>
      <c r="AL185" s="1289"/>
      <c r="AM185" s="1289" t="s">
        <v>1087</v>
      </c>
      <c r="AN185" s="1289"/>
      <c r="AO185" s="1289"/>
      <c r="AP185" s="1289"/>
      <c r="AQ185" s="1290" t="s">
        <v>1087</v>
      </c>
      <c r="AR185" s="1290"/>
      <c r="AS185" s="1290"/>
      <c r="AT185" s="1290"/>
      <c r="AU185" s="1290" t="s">
        <v>1087</v>
      </c>
      <c r="AV185" s="1290"/>
      <c r="AW185" s="1290"/>
      <c r="AX185" s="1290"/>
    </row>
    <row r="186" spans="2:62" ht="30" customHeight="1">
      <c r="C186" s="901"/>
      <c r="D186" s="901"/>
      <c r="E186" s="901"/>
      <c r="F186" s="901"/>
      <c r="G186" s="901"/>
      <c r="H186" s="901"/>
      <c r="I186" s="901"/>
      <c r="J186" s="901"/>
      <c r="K186" s="1270"/>
      <c r="L186" s="1270"/>
      <c r="M186" s="1270"/>
      <c r="N186" s="1270"/>
      <c r="O186" s="1270"/>
      <c r="P186" s="1270"/>
      <c r="Q186" s="1270"/>
      <c r="R186" s="1270"/>
      <c r="S186" s="1270"/>
      <c r="T186" s="1270"/>
      <c r="U186" s="1270"/>
      <c r="V186" s="1270"/>
      <c r="W186" s="1270"/>
      <c r="X186" s="1270"/>
      <c r="Y186" s="1270"/>
      <c r="Z186" s="1270"/>
      <c r="AA186" s="1276"/>
      <c r="AB186" s="1277"/>
      <c r="AC186" s="1277"/>
      <c r="AD186" s="1278"/>
      <c r="AE186" s="901"/>
      <c r="AF186" s="901"/>
      <c r="AG186" s="901"/>
      <c r="AH186" s="901"/>
      <c r="AI186" s="901"/>
      <c r="AJ186" s="901"/>
      <c r="AK186" s="901"/>
      <c r="AL186" s="901"/>
      <c r="AM186" s="901"/>
      <c r="AN186" s="901"/>
      <c r="AO186" s="901"/>
      <c r="AP186" s="901"/>
      <c r="AQ186" s="1270"/>
      <c r="AR186" s="1270"/>
      <c r="AS186" s="1270"/>
      <c r="AT186" s="1270"/>
      <c r="AU186" s="1270"/>
      <c r="AV186" s="1270"/>
      <c r="AW186" s="1270"/>
      <c r="AX186" s="1270"/>
    </row>
    <row r="187" spans="2:62" ht="18.75" customHeight="1">
      <c r="B187" s="90"/>
      <c r="C187" s="89"/>
      <c r="D187" s="90"/>
      <c r="E187" s="90"/>
      <c r="F187" s="90"/>
      <c r="G187" s="89"/>
      <c r="H187" s="90"/>
      <c r="I187" s="90"/>
      <c r="J187" s="90"/>
      <c r="K187" s="89"/>
      <c r="L187" s="90"/>
      <c r="M187" s="90"/>
      <c r="N187" s="90"/>
      <c r="O187" s="89"/>
      <c r="P187" s="90"/>
      <c r="Q187" s="90"/>
      <c r="R187" s="90"/>
      <c r="S187" s="89"/>
      <c r="T187" s="90"/>
      <c r="U187" s="90"/>
      <c r="V187" s="90"/>
      <c r="W187" s="89"/>
      <c r="X187" s="90"/>
      <c r="Y187" s="90"/>
      <c r="Z187" s="90"/>
      <c r="AA187" s="89"/>
      <c r="AB187" s="90"/>
      <c r="AC187" s="90"/>
      <c r="AD187" s="90"/>
      <c r="AE187" s="89"/>
      <c r="AF187" s="90"/>
      <c r="AG187" s="90"/>
      <c r="AH187" s="90"/>
      <c r="AI187" s="89"/>
      <c r="AJ187" s="90"/>
      <c r="AK187" s="90"/>
      <c r="AL187" s="90"/>
      <c r="AM187" s="89"/>
      <c r="AN187" s="90"/>
      <c r="AO187" s="90"/>
      <c r="AP187" s="90"/>
      <c r="AQ187" s="89"/>
      <c r="AR187" s="90"/>
      <c r="AS187" s="90"/>
      <c r="AT187" s="90"/>
      <c r="AU187" s="89"/>
      <c r="AV187" s="90"/>
      <c r="AW187" s="90"/>
      <c r="AX187" s="90"/>
      <c r="AY187" s="89"/>
      <c r="AZ187" s="90"/>
      <c r="BA187" s="90"/>
      <c r="BB187" s="90"/>
      <c r="BC187" s="90"/>
      <c r="BD187" s="90"/>
      <c r="BE187" s="90"/>
      <c r="BG187" s="198"/>
      <c r="BI187" s="90"/>
    </row>
    <row r="188" spans="2:62">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row>
    <row r="189" spans="2:62" ht="18.899999999999999" customHeight="1">
      <c r="C189" s="199" t="s">
        <v>1096</v>
      </c>
      <c r="D189" s="90"/>
      <c r="E189" s="90"/>
      <c r="F189" s="90"/>
      <c r="G189" s="90"/>
      <c r="H189" s="90"/>
      <c r="I189" s="90"/>
      <c r="J189" s="90"/>
      <c r="K189" s="255"/>
      <c r="L189" s="255"/>
      <c r="M189" s="255"/>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312" t="str">
        <f>P127</f>
        <v/>
      </c>
      <c r="BA189" s="90"/>
      <c r="BB189" s="90"/>
      <c r="BC189" s="90"/>
      <c r="BD189" s="90"/>
      <c r="BE189" s="90"/>
      <c r="BF189" s="90"/>
      <c r="BG189" s="90"/>
      <c r="BH189" s="90"/>
      <c r="BI189" s="90"/>
      <c r="BJ189" s="90"/>
    </row>
    <row r="190" spans="2:62" ht="18.899999999999999" customHeight="1">
      <c r="B190" s="90"/>
      <c r="C190" s="1300" t="s">
        <v>249</v>
      </c>
      <c r="D190" s="1301"/>
      <c r="E190" s="725" t="s">
        <v>1097</v>
      </c>
      <c r="F190" s="736"/>
      <c r="G190" s="736"/>
      <c r="H190" s="736"/>
      <c r="I190" s="736"/>
      <c r="J190" s="736"/>
      <c r="K190" s="736"/>
      <c r="L190" s="736"/>
      <c r="M190" s="736"/>
      <c r="N190" s="736"/>
      <c r="O190" s="726"/>
      <c r="P190" s="725" t="s">
        <v>1098</v>
      </c>
      <c r="Q190" s="736"/>
      <c r="R190" s="736"/>
      <c r="S190" s="736"/>
      <c r="T190" s="736"/>
      <c r="U190" s="736"/>
      <c r="V190" s="736"/>
      <c r="W190" s="736"/>
      <c r="X190" s="736"/>
      <c r="Y190" s="736"/>
      <c r="Z190" s="736"/>
      <c r="AA190" s="726"/>
      <c r="AB190" s="725" t="s">
        <v>1099</v>
      </c>
      <c r="AC190" s="736"/>
      <c r="AD190" s="736"/>
      <c r="AE190" s="736"/>
      <c r="AF190" s="736"/>
      <c r="AG190" s="736"/>
      <c r="AH190" s="736"/>
      <c r="AI190" s="736"/>
      <c r="AJ190" s="736"/>
      <c r="AK190" s="736"/>
      <c r="AL190" s="736"/>
      <c r="AM190" s="726"/>
      <c r="AN190" s="725" t="s">
        <v>300</v>
      </c>
      <c r="AO190" s="736"/>
      <c r="AP190" s="736"/>
      <c r="AQ190" s="736"/>
      <c r="AR190" s="736"/>
      <c r="AS190" s="736"/>
      <c r="AT190" s="736"/>
      <c r="AU190" s="736"/>
      <c r="AV190" s="736"/>
      <c r="AW190" s="736"/>
      <c r="AX190" s="736"/>
      <c r="AY190" s="736"/>
      <c r="AZ190" s="726"/>
      <c r="BA190" s="90"/>
      <c r="BB190" s="90"/>
      <c r="BC190" s="90"/>
      <c r="BD190" s="90"/>
      <c r="BE190" s="90"/>
      <c r="BF190" s="90"/>
      <c r="BG190" s="90"/>
      <c r="BH190" s="90"/>
      <c r="BI190" s="90"/>
      <c r="BJ190" s="90"/>
    </row>
    <row r="191" spans="2:62" ht="18.899999999999999" customHeight="1">
      <c r="B191" s="90"/>
      <c r="C191" s="1302"/>
      <c r="D191" s="1303"/>
      <c r="E191" s="1093"/>
      <c r="F191" s="846"/>
      <c r="G191" s="846"/>
      <c r="H191" s="846"/>
      <c r="I191" s="846"/>
      <c r="J191" s="846"/>
      <c r="K191" s="846"/>
      <c r="L191" s="846"/>
      <c r="M191" s="846"/>
      <c r="N191" s="846"/>
      <c r="O191" s="1094"/>
      <c r="P191" s="1243" t="s">
        <v>1100</v>
      </c>
      <c r="Q191" s="1244"/>
      <c r="R191" s="1244"/>
      <c r="S191" s="1244"/>
      <c r="T191" s="1244"/>
      <c r="U191" s="1244"/>
      <c r="V191" s="1244"/>
      <c r="W191" s="1244"/>
      <c r="X191" s="1244"/>
      <c r="Y191" s="1244"/>
      <c r="Z191" s="1244"/>
      <c r="AA191" s="1245"/>
      <c r="AB191" s="1306" t="s">
        <v>887</v>
      </c>
      <c r="AC191" s="1307"/>
      <c r="AD191" s="1307"/>
      <c r="AE191" s="1307"/>
      <c r="AF191" s="1307"/>
      <c r="AG191" s="1307"/>
      <c r="AH191" s="1307"/>
      <c r="AI191" s="1307"/>
      <c r="AJ191" s="1307"/>
      <c r="AK191" s="1307"/>
      <c r="AL191" s="1307"/>
      <c r="AM191" s="1308"/>
      <c r="AN191" s="1243" t="s">
        <v>887</v>
      </c>
      <c r="AO191" s="1244"/>
      <c r="AP191" s="1244"/>
      <c r="AQ191" s="1244"/>
      <c r="AR191" s="1244"/>
      <c r="AS191" s="1244"/>
      <c r="AT191" s="1244"/>
      <c r="AU191" s="1244"/>
      <c r="AV191" s="1244"/>
      <c r="AW191" s="1244"/>
      <c r="AX191" s="1244"/>
      <c r="AY191" s="1244"/>
      <c r="AZ191" s="1245"/>
      <c r="BA191" s="90"/>
      <c r="BB191" s="90"/>
      <c r="BC191" s="90"/>
      <c r="BD191" s="90"/>
      <c r="BE191" s="90"/>
      <c r="BF191" s="90"/>
      <c r="BG191" s="90"/>
      <c r="BH191" s="90"/>
      <c r="BI191" s="90"/>
      <c r="BJ191" s="90"/>
    </row>
    <row r="192" spans="2:62" ht="30" customHeight="1">
      <c r="B192" s="90"/>
      <c r="C192" s="1302"/>
      <c r="D192" s="1303"/>
      <c r="E192" s="869" t="s">
        <v>1101</v>
      </c>
      <c r="F192" s="870"/>
      <c r="G192" s="870"/>
      <c r="H192" s="870"/>
      <c r="I192" s="870"/>
      <c r="J192" s="870"/>
      <c r="K192" s="870"/>
      <c r="L192" s="870"/>
      <c r="M192" s="870"/>
      <c r="N192" s="870"/>
      <c r="O192" s="871"/>
      <c r="P192" s="1312"/>
      <c r="Q192" s="1313"/>
      <c r="R192" s="1313"/>
      <c r="S192" s="1313"/>
      <c r="T192" s="1313"/>
      <c r="U192" s="1313"/>
      <c r="V192" s="1313"/>
      <c r="W192" s="1313"/>
      <c r="X192" s="1313"/>
      <c r="Y192" s="1313"/>
      <c r="Z192" s="1313"/>
      <c r="AA192" s="1314"/>
      <c r="AB192" s="1309"/>
      <c r="AC192" s="1310"/>
      <c r="AD192" s="1310"/>
      <c r="AE192" s="1310"/>
      <c r="AF192" s="1310"/>
      <c r="AG192" s="1310"/>
      <c r="AH192" s="1310"/>
      <c r="AI192" s="1310"/>
      <c r="AJ192" s="1310"/>
      <c r="AK192" s="1310"/>
      <c r="AL192" s="1310"/>
      <c r="AM192" s="1311"/>
      <c r="AN192" s="1315">
        <f>SUM(P192:AM192)</f>
        <v>0</v>
      </c>
      <c r="AO192" s="1316"/>
      <c r="AP192" s="1316"/>
      <c r="AQ192" s="1316"/>
      <c r="AR192" s="1316"/>
      <c r="AS192" s="1316"/>
      <c r="AT192" s="1316"/>
      <c r="AU192" s="1316"/>
      <c r="AV192" s="1316"/>
      <c r="AW192" s="1316"/>
      <c r="AX192" s="1316"/>
      <c r="AY192" s="1316"/>
      <c r="AZ192" s="1317"/>
      <c r="BA192" s="90"/>
      <c r="BB192" s="90"/>
      <c r="BC192" s="90"/>
      <c r="BD192" s="90"/>
      <c r="BE192" s="90"/>
      <c r="BF192" s="90"/>
      <c r="BG192" s="90"/>
      <c r="BH192" s="90"/>
      <c r="BI192" s="90"/>
      <c r="BJ192" s="90"/>
    </row>
    <row r="193" spans="2:62" ht="30" customHeight="1">
      <c r="B193" s="90"/>
      <c r="C193" s="1302"/>
      <c r="D193" s="1303"/>
      <c r="E193" s="869" t="s">
        <v>1102</v>
      </c>
      <c r="F193" s="870"/>
      <c r="G193" s="870"/>
      <c r="H193" s="870"/>
      <c r="I193" s="870"/>
      <c r="J193" s="870"/>
      <c r="K193" s="870"/>
      <c r="L193" s="870"/>
      <c r="M193" s="870"/>
      <c r="N193" s="870"/>
      <c r="O193" s="871"/>
      <c r="P193" s="1312"/>
      <c r="Q193" s="1313"/>
      <c r="R193" s="1313"/>
      <c r="S193" s="1313"/>
      <c r="T193" s="1313"/>
      <c r="U193" s="1313"/>
      <c r="V193" s="1313"/>
      <c r="W193" s="1313"/>
      <c r="X193" s="1313"/>
      <c r="Y193" s="1313"/>
      <c r="Z193" s="1313"/>
      <c r="AA193" s="1314"/>
      <c r="AB193" s="1312"/>
      <c r="AC193" s="1313"/>
      <c r="AD193" s="1313"/>
      <c r="AE193" s="1313"/>
      <c r="AF193" s="1313"/>
      <c r="AG193" s="1313"/>
      <c r="AH193" s="1313"/>
      <c r="AI193" s="1313"/>
      <c r="AJ193" s="1313"/>
      <c r="AK193" s="1313"/>
      <c r="AL193" s="1313"/>
      <c r="AM193" s="1314"/>
      <c r="AN193" s="1315">
        <f>SUM(P193:AM193)</f>
        <v>0</v>
      </c>
      <c r="AO193" s="1316"/>
      <c r="AP193" s="1316"/>
      <c r="AQ193" s="1316"/>
      <c r="AR193" s="1316"/>
      <c r="AS193" s="1316"/>
      <c r="AT193" s="1316"/>
      <c r="AU193" s="1316"/>
      <c r="AV193" s="1316"/>
      <c r="AW193" s="1316"/>
      <c r="AX193" s="1316"/>
      <c r="AY193" s="1316"/>
      <c r="AZ193" s="1317"/>
      <c r="BA193" s="90"/>
      <c r="BB193" s="90"/>
      <c r="BC193" s="90"/>
      <c r="BD193" s="90"/>
      <c r="BE193" s="90"/>
      <c r="BF193" s="90"/>
      <c r="BG193" s="90"/>
      <c r="BH193" s="90"/>
      <c r="BI193" s="90"/>
      <c r="BJ193" s="90"/>
    </row>
    <row r="194" spans="2:62" ht="30" customHeight="1">
      <c r="B194" s="90"/>
      <c r="C194" s="1302"/>
      <c r="D194" s="1303"/>
      <c r="E194" s="869" t="s">
        <v>1103</v>
      </c>
      <c r="F194" s="870"/>
      <c r="G194" s="870"/>
      <c r="H194" s="870"/>
      <c r="I194" s="870"/>
      <c r="J194" s="870"/>
      <c r="K194" s="870"/>
      <c r="L194" s="870"/>
      <c r="M194" s="870"/>
      <c r="N194" s="870"/>
      <c r="O194" s="871"/>
      <c r="P194" s="1309"/>
      <c r="Q194" s="1310"/>
      <c r="R194" s="1310"/>
      <c r="S194" s="1310"/>
      <c r="T194" s="1310"/>
      <c r="U194" s="1310"/>
      <c r="V194" s="1310"/>
      <c r="W194" s="1310"/>
      <c r="X194" s="1310"/>
      <c r="Y194" s="1310"/>
      <c r="Z194" s="1310"/>
      <c r="AA194" s="1311"/>
      <c r="AB194" s="1312"/>
      <c r="AC194" s="1313"/>
      <c r="AD194" s="1313"/>
      <c r="AE194" s="1313"/>
      <c r="AF194" s="1313"/>
      <c r="AG194" s="1313"/>
      <c r="AH194" s="1313"/>
      <c r="AI194" s="1313"/>
      <c r="AJ194" s="1313"/>
      <c r="AK194" s="1313"/>
      <c r="AL194" s="1313"/>
      <c r="AM194" s="1314"/>
      <c r="AN194" s="1315">
        <f>SUM(P194:AM194)</f>
        <v>0</v>
      </c>
      <c r="AO194" s="1316"/>
      <c r="AP194" s="1316"/>
      <c r="AQ194" s="1316"/>
      <c r="AR194" s="1316"/>
      <c r="AS194" s="1316"/>
      <c r="AT194" s="1316"/>
      <c r="AU194" s="1316"/>
      <c r="AV194" s="1316"/>
      <c r="AW194" s="1316"/>
      <c r="AX194" s="1316"/>
      <c r="AY194" s="1316"/>
      <c r="AZ194" s="1317"/>
      <c r="BA194" s="90"/>
      <c r="BB194" s="90"/>
      <c r="BC194" s="90"/>
      <c r="BD194" s="90"/>
      <c r="BE194" s="90"/>
      <c r="BF194" s="90"/>
      <c r="BG194" s="90"/>
      <c r="BH194" s="90"/>
      <c r="BI194" s="90"/>
      <c r="BJ194" s="90"/>
    </row>
    <row r="195" spans="2:62" ht="30" customHeight="1">
      <c r="B195" s="90"/>
      <c r="C195" s="1304"/>
      <c r="D195" s="1305"/>
      <c r="E195" s="898" t="s">
        <v>1104</v>
      </c>
      <c r="F195" s="899"/>
      <c r="G195" s="899"/>
      <c r="H195" s="899"/>
      <c r="I195" s="899"/>
      <c r="J195" s="899"/>
      <c r="K195" s="899"/>
      <c r="L195" s="899"/>
      <c r="M195" s="899"/>
      <c r="N195" s="899"/>
      <c r="O195" s="900"/>
      <c r="P195" s="1318">
        <f>SUM(P192:AA194)</f>
        <v>0</v>
      </c>
      <c r="Q195" s="1319"/>
      <c r="R195" s="1319"/>
      <c r="S195" s="1319"/>
      <c r="T195" s="1319"/>
      <c r="U195" s="1319"/>
      <c r="V195" s="1319"/>
      <c r="W195" s="1319"/>
      <c r="X195" s="1319"/>
      <c r="Y195" s="1319"/>
      <c r="Z195" s="1319"/>
      <c r="AA195" s="1320"/>
      <c r="AB195" s="1318">
        <f>SUM(AB192:AM194)</f>
        <v>0</v>
      </c>
      <c r="AC195" s="1319"/>
      <c r="AD195" s="1319"/>
      <c r="AE195" s="1319"/>
      <c r="AF195" s="1319"/>
      <c r="AG195" s="1319"/>
      <c r="AH195" s="1319"/>
      <c r="AI195" s="1319"/>
      <c r="AJ195" s="1319"/>
      <c r="AK195" s="1319"/>
      <c r="AL195" s="1319"/>
      <c r="AM195" s="1320"/>
      <c r="AN195" s="1318">
        <f>SUM(AN192:AZ194)</f>
        <v>0</v>
      </c>
      <c r="AO195" s="1319"/>
      <c r="AP195" s="1319"/>
      <c r="AQ195" s="1319"/>
      <c r="AR195" s="1319"/>
      <c r="AS195" s="1319"/>
      <c r="AT195" s="1319"/>
      <c r="AU195" s="1319"/>
      <c r="AV195" s="1319"/>
      <c r="AW195" s="1319"/>
      <c r="AX195" s="1319"/>
      <c r="AY195" s="1319"/>
      <c r="AZ195" s="1320"/>
      <c r="BA195" s="90"/>
      <c r="BB195" s="90"/>
      <c r="BC195" s="90"/>
      <c r="BD195" s="90"/>
      <c r="BE195" s="90"/>
      <c r="BF195" s="90"/>
      <c r="BG195" s="90"/>
      <c r="BH195" s="90"/>
      <c r="BI195" s="90"/>
      <c r="BJ195" s="90"/>
    </row>
    <row r="196" spans="2:62" ht="18.899999999999999" customHeight="1">
      <c r="B196" s="255"/>
      <c r="C196" s="255"/>
      <c r="D196" s="255"/>
      <c r="E196" s="255"/>
      <c r="F196" s="255"/>
      <c r="G196" s="255"/>
      <c r="H196" s="255"/>
      <c r="I196" s="255"/>
      <c r="J196" s="255"/>
      <c r="K196" s="255"/>
      <c r="L196" s="255"/>
      <c r="M196" s="255"/>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row>
    <row r="197" spans="2:62" ht="18.899999999999999" customHeight="1">
      <c r="B197" s="324" t="s">
        <v>1105</v>
      </c>
      <c r="C197" s="89"/>
      <c r="D197" s="90"/>
      <c r="E197" s="90"/>
      <c r="F197" s="90"/>
      <c r="G197" s="90"/>
      <c r="H197" s="90"/>
      <c r="I197" s="90"/>
      <c r="J197" s="90"/>
      <c r="K197" s="255"/>
      <c r="L197" s="255"/>
      <c r="M197" s="255"/>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row>
    <row r="198" spans="2:62" ht="37.5" customHeight="1">
      <c r="B198" s="90"/>
      <c r="C198" s="1300" t="s">
        <v>1106</v>
      </c>
      <c r="D198" s="1301"/>
      <c r="E198" s="1324" t="s">
        <v>2470</v>
      </c>
      <c r="F198" s="1325"/>
      <c r="G198" s="1325"/>
      <c r="H198" s="1325"/>
      <c r="I198" s="1325"/>
      <c r="J198" s="1325"/>
      <c r="K198" s="1325"/>
      <c r="L198" s="1325"/>
      <c r="M198" s="1325"/>
      <c r="N198" s="1325"/>
      <c r="O198" s="1326"/>
      <c r="P198" s="1327"/>
      <c r="Q198" s="1328"/>
      <c r="R198" s="1328"/>
      <c r="S198" s="1328"/>
      <c r="T198" s="1328"/>
      <c r="U198" s="1328"/>
      <c r="V198" s="1328"/>
      <c r="W198" s="1328"/>
      <c r="X198" s="1328"/>
      <c r="Y198" s="1328"/>
      <c r="Z198" s="1328"/>
      <c r="AA198" s="1328"/>
      <c r="AB198" s="1328"/>
      <c r="AC198" s="1328"/>
      <c r="AD198" s="1328"/>
      <c r="AE198" s="1328"/>
      <c r="AF198" s="1329"/>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row>
    <row r="199" spans="2:62" ht="37.5" customHeight="1">
      <c r="B199" s="90"/>
      <c r="C199" s="1302"/>
      <c r="D199" s="1303"/>
      <c r="E199" s="866" t="s">
        <v>1107</v>
      </c>
      <c r="F199" s="881"/>
      <c r="G199" s="881"/>
      <c r="H199" s="881"/>
      <c r="I199" s="881"/>
      <c r="J199" s="881"/>
      <c r="K199" s="881"/>
      <c r="L199" s="881"/>
      <c r="M199" s="881"/>
      <c r="N199" s="881"/>
      <c r="O199" s="882"/>
      <c r="P199" s="1330"/>
      <c r="Q199" s="1331"/>
      <c r="R199" s="1331"/>
      <c r="S199" s="1331"/>
      <c r="T199" s="1331"/>
      <c r="U199" s="1331"/>
      <c r="V199" s="1331"/>
      <c r="W199" s="1331"/>
      <c r="X199" s="1331"/>
      <c r="Y199" s="1331"/>
      <c r="Z199" s="1331"/>
      <c r="AA199" s="1331"/>
      <c r="AB199" s="1331"/>
      <c r="AC199" s="1331"/>
      <c r="AD199" s="1332" t="s">
        <v>1108</v>
      </c>
      <c r="AE199" s="1333"/>
      <c r="AF199" s="1334"/>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row>
    <row r="200" spans="2:62" ht="37.5" customHeight="1">
      <c r="B200" s="90"/>
      <c r="C200" s="1302"/>
      <c r="D200" s="1303"/>
      <c r="E200" s="1324" t="s">
        <v>2436</v>
      </c>
      <c r="F200" s="1325"/>
      <c r="G200" s="1325"/>
      <c r="H200" s="1325"/>
      <c r="I200" s="1325"/>
      <c r="J200" s="1325"/>
      <c r="K200" s="1325"/>
      <c r="L200" s="1325"/>
      <c r="M200" s="1325"/>
      <c r="N200" s="1325"/>
      <c r="O200" s="1326"/>
      <c r="P200" s="1327"/>
      <c r="Q200" s="1328"/>
      <c r="R200" s="1328"/>
      <c r="S200" s="1328"/>
      <c r="T200" s="1328"/>
      <c r="U200" s="1328"/>
      <c r="V200" s="1328"/>
      <c r="W200" s="1328"/>
      <c r="X200" s="1328"/>
      <c r="Y200" s="1328"/>
      <c r="Z200" s="1328"/>
      <c r="AA200" s="1328"/>
      <c r="AB200" s="1328"/>
      <c r="AC200" s="1328"/>
      <c r="AD200" s="1328"/>
      <c r="AE200" s="1328"/>
      <c r="AF200" s="1329"/>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row>
    <row r="201" spans="2:62" ht="37.5" customHeight="1">
      <c r="B201" s="90"/>
      <c r="C201" s="1304"/>
      <c r="D201" s="1305"/>
      <c r="E201" s="869" t="s">
        <v>1109</v>
      </c>
      <c r="F201" s="870"/>
      <c r="G201" s="870"/>
      <c r="H201" s="870"/>
      <c r="I201" s="870"/>
      <c r="J201" s="870"/>
      <c r="K201" s="870"/>
      <c r="L201" s="870"/>
      <c r="M201" s="870"/>
      <c r="N201" s="870"/>
      <c r="O201" s="871"/>
      <c r="P201" s="740" t="str">
        <f>'02入力票（その２）'!I129</f>
        <v/>
      </c>
      <c r="Q201" s="752"/>
      <c r="R201" s="752"/>
      <c r="S201" s="752"/>
      <c r="T201" s="752"/>
      <c r="U201" s="752"/>
      <c r="V201" s="752"/>
      <c r="W201" s="752"/>
      <c r="X201" s="752"/>
      <c r="Y201" s="752"/>
      <c r="Z201" s="752"/>
      <c r="AA201" s="752"/>
      <c r="AB201" s="752"/>
      <c r="AC201" s="752"/>
      <c r="AD201" s="752"/>
      <c r="AE201" s="1322" t="s">
        <v>90</v>
      </c>
      <c r="AF201" s="1323"/>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row>
    <row r="202" spans="2:62" ht="18.899999999999999" customHeight="1">
      <c r="B202" s="255"/>
      <c r="C202" s="255"/>
      <c r="D202" s="255"/>
      <c r="E202" s="255"/>
      <c r="F202" s="255"/>
      <c r="G202" s="255"/>
      <c r="H202" s="255"/>
      <c r="I202" s="255"/>
      <c r="J202" s="255"/>
      <c r="K202" s="255"/>
      <c r="L202" s="255"/>
      <c r="M202" s="255"/>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row>
    <row r="203" spans="2:62" ht="18.899999999999999" customHeight="1">
      <c r="B203" s="324" t="s">
        <v>1110</v>
      </c>
      <c r="C203" s="90"/>
      <c r="D203" s="90"/>
      <c r="E203" s="90"/>
      <c r="F203" s="90"/>
      <c r="G203" s="90"/>
      <c r="H203" s="90"/>
      <c r="I203" s="90"/>
      <c r="J203" s="90"/>
      <c r="K203" s="255"/>
      <c r="L203" s="255"/>
      <c r="M203" s="255"/>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row>
    <row r="204" spans="2:62" ht="24.75" customHeight="1">
      <c r="B204" s="90"/>
      <c r="C204" s="623" t="s">
        <v>1111</v>
      </c>
      <c r="D204" s="623"/>
      <c r="E204" s="623"/>
      <c r="F204" s="623"/>
      <c r="G204" s="623"/>
      <c r="H204" s="623"/>
      <c r="I204" s="623"/>
      <c r="J204" s="623"/>
      <c r="K204" s="623" t="s">
        <v>1112</v>
      </c>
      <c r="L204" s="623"/>
      <c r="M204" s="623"/>
      <c r="N204" s="623"/>
      <c r="O204" s="623"/>
      <c r="P204" s="623"/>
      <c r="Q204" s="623"/>
      <c r="R204" s="623"/>
      <c r="S204" s="623" t="s">
        <v>1113</v>
      </c>
      <c r="T204" s="623"/>
      <c r="U204" s="623"/>
      <c r="V204" s="623"/>
      <c r="W204" s="623"/>
      <c r="X204" s="623"/>
      <c r="Y204" s="623"/>
      <c r="Z204" s="623"/>
      <c r="AA204" s="623" t="s">
        <v>1114</v>
      </c>
      <c r="AB204" s="623"/>
      <c r="AC204" s="623"/>
      <c r="AD204" s="623"/>
      <c r="AE204" s="623"/>
      <c r="AF204" s="623"/>
      <c r="AG204" s="623"/>
      <c r="AH204" s="623"/>
      <c r="AI204" s="623"/>
      <c r="AJ204" s="623" t="s">
        <v>1115</v>
      </c>
      <c r="AK204" s="623"/>
      <c r="AL204" s="623"/>
      <c r="AM204" s="623"/>
      <c r="AN204" s="623"/>
      <c r="AO204" s="623"/>
      <c r="AP204" s="623"/>
      <c r="AQ204" s="623"/>
      <c r="AR204" s="623" t="s">
        <v>1116</v>
      </c>
      <c r="AS204" s="623"/>
      <c r="AT204" s="623"/>
      <c r="AU204" s="623"/>
      <c r="AV204" s="623"/>
      <c r="AW204" s="623"/>
      <c r="AX204" s="623"/>
      <c r="AY204" s="623"/>
      <c r="AZ204" s="90"/>
      <c r="BA204" s="90"/>
      <c r="BB204" s="90"/>
      <c r="BC204" s="90"/>
      <c r="BD204" s="90"/>
      <c r="BE204" s="90"/>
      <c r="BF204" s="90"/>
      <c r="BG204" s="90"/>
      <c r="BH204" s="90"/>
      <c r="BI204" s="90"/>
      <c r="BJ204" s="90"/>
    </row>
    <row r="205" spans="2:62" ht="30.75" customHeight="1">
      <c r="B205" s="90"/>
      <c r="C205" s="623"/>
      <c r="D205" s="623"/>
      <c r="E205" s="623"/>
      <c r="F205" s="623"/>
      <c r="G205" s="623"/>
      <c r="H205" s="623"/>
      <c r="I205" s="623"/>
      <c r="J205" s="623"/>
      <c r="K205" s="623" t="str">
        <f>'02入力票（その２）'!I132</f>
        <v/>
      </c>
      <c r="L205" s="623"/>
      <c r="M205" s="623"/>
      <c r="N205" s="623"/>
      <c r="O205" s="623"/>
      <c r="P205" s="623"/>
      <c r="Q205" s="623"/>
      <c r="R205" s="623"/>
      <c r="S205" s="623" t="str">
        <f>'02入力票（その２）'!I133</f>
        <v/>
      </c>
      <c r="T205" s="623"/>
      <c r="U205" s="623"/>
      <c r="V205" s="623"/>
      <c r="W205" s="623"/>
      <c r="X205" s="623"/>
      <c r="Y205" s="623"/>
      <c r="Z205" s="623"/>
      <c r="AA205" s="1321"/>
      <c r="AB205" s="1321"/>
      <c r="AC205" s="1321"/>
      <c r="AD205" s="1321"/>
      <c r="AE205" s="1321"/>
      <c r="AF205" s="1321"/>
      <c r="AG205" s="1321"/>
      <c r="AH205" s="1321"/>
      <c r="AI205" s="1321"/>
      <c r="AJ205" s="623">
        <f>SUM(K205:AI205)</f>
        <v>0</v>
      </c>
      <c r="AK205" s="623"/>
      <c r="AL205" s="623"/>
      <c r="AM205" s="623"/>
      <c r="AN205" s="623"/>
      <c r="AO205" s="623"/>
      <c r="AP205" s="623"/>
      <c r="AQ205" s="623"/>
      <c r="AR205" s="935"/>
      <c r="AS205" s="935"/>
      <c r="AT205" s="935"/>
      <c r="AU205" s="935"/>
      <c r="AV205" s="935"/>
      <c r="AW205" s="935"/>
      <c r="AX205" s="935"/>
      <c r="AY205" s="935"/>
      <c r="AZ205" s="90"/>
      <c r="BA205" s="90"/>
      <c r="BB205" s="90"/>
      <c r="BC205" s="90"/>
      <c r="BD205" s="90"/>
      <c r="BE205" s="90"/>
      <c r="BF205" s="90"/>
      <c r="BG205" s="90"/>
      <c r="BH205" s="90"/>
      <c r="BI205" s="90"/>
      <c r="BJ205" s="90"/>
    </row>
    <row r="206" spans="2:62" ht="18.899999999999999" customHeight="1">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row>
    <row r="207" spans="2:62">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row>
    <row r="208" spans="2:62">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BI208" s="90"/>
      <c r="BJ208" s="90"/>
    </row>
    <row r="209" spans="2:62">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BA209" s="90"/>
      <c r="BB209" s="90"/>
      <c r="BC209" s="90"/>
      <c r="BD209" s="90"/>
      <c r="BE209" s="90"/>
      <c r="BF209" s="90"/>
      <c r="BG209" s="198"/>
      <c r="BI209" s="90"/>
      <c r="BJ209" s="90"/>
    </row>
    <row r="210" spans="2:62">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row>
    <row r="211" spans="2:62" ht="18.75" customHeight="1">
      <c r="B211" s="90"/>
      <c r="C211" s="90"/>
      <c r="D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row>
    <row r="212" spans="2:62" ht="22.5" customHeight="1">
      <c r="B212" s="918" t="s">
        <v>1117</v>
      </c>
      <c r="C212" s="918"/>
      <c r="D212" s="918"/>
      <c r="E212" s="918"/>
      <c r="F212" s="918"/>
      <c r="G212" s="918"/>
      <c r="H212" s="918"/>
      <c r="I212" s="918"/>
      <c r="J212" s="918"/>
      <c r="K212" s="918"/>
      <c r="L212" s="918"/>
      <c r="M212" s="918"/>
      <c r="N212" s="918"/>
      <c r="O212" s="918"/>
      <c r="P212" s="918"/>
      <c r="Q212" s="918"/>
      <c r="R212" s="918"/>
      <c r="S212" s="918"/>
      <c r="T212" s="918"/>
      <c r="U212" s="918"/>
      <c r="V212" s="918"/>
      <c r="W212" s="918"/>
      <c r="X212" s="918"/>
      <c r="Y212" s="918"/>
      <c r="Z212" s="918"/>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918"/>
      <c r="BI212" s="90"/>
      <c r="BJ212" s="90"/>
    </row>
    <row r="213" spans="2:62" ht="18.899999999999999" customHeight="1">
      <c r="B213" s="90"/>
      <c r="C213" s="90" t="s">
        <v>1118</v>
      </c>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325"/>
      <c r="AX213" s="325"/>
      <c r="AY213" s="325"/>
      <c r="AZ213" s="325"/>
      <c r="BA213" s="325"/>
      <c r="BB213" s="325"/>
      <c r="BC213" s="325"/>
      <c r="BD213" s="325"/>
      <c r="BE213" s="325"/>
      <c r="BF213" s="325"/>
      <c r="BG213" s="326" t="str">
        <f>P127</f>
        <v/>
      </c>
      <c r="BH213" s="90"/>
      <c r="BI213" s="90"/>
      <c r="BJ213" s="90"/>
    </row>
    <row r="214" spans="2:62" ht="18.899999999999999" customHeight="1">
      <c r="B214" s="880" t="s">
        <v>538</v>
      </c>
      <c r="C214" s="880"/>
      <c r="D214" s="697" t="s">
        <v>740</v>
      </c>
      <c r="E214" s="697"/>
      <c r="F214" s="623" t="s">
        <v>741</v>
      </c>
      <c r="G214" s="623"/>
      <c r="H214" s="623"/>
      <c r="I214" s="623"/>
      <c r="J214" s="623"/>
      <c r="K214" s="623"/>
      <c r="L214" s="623"/>
      <c r="M214" s="623"/>
      <c r="N214" s="623" t="s">
        <v>99</v>
      </c>
      <c r="O214" s="623"/>
      <c r="P214" s="623"/>
      <c r="Q214" s="623"/>
      <c r="R214" s="623"/>
      <c r="S214" s="623" t="s">
        <v>612</v>
      </c>
      <c r="T214" s="623"/>
      <c r="U214" s="623"/>
      <c r="V214" s="623"/>
      <c r="W214" s="623"/>
      <c r="X214" s="623"/>
      <c r="Y214" s="623"/>
      <c r="Z214" s="623"/>
      <c r="AA214" s="623"/>
      <c r="AB214" s="623"/>
      <c r="AC214" s="623"/>
      <c r="AD214" s="623"/>
      <c r="AE214" s="623"/>
      <c r="AF214" s="623"/>
      <c r="AG214" s="623"/>
      <c r="AH214" s="623"/>
      <c r="AI214" s="623"/>
      <c r="AJ214" s="623"/>
      <c r="AK214" s="623"/>
      <c r="AL214" s="623"/>
      <c r="AM214" s="623"/>
      <c r="AN214" s="623"/>
      <c r="AO214" s="697" t="s">
        <v>742</v>
      </c>
      <c r="AP214" s="697"/>
      <c r="AQ214" s="697"/>
      <c r="AR214" s="697"/>
      <c r="AS214" s="697"/>
      <c r="AT214" s="697"/>
      <c r="AU214" s="697"/>
      <c r="AV214" s="697"/>
      <c r="AW214" s="623" t="s">
        <v>636</v>
      </c>
      <c r="AX214" s="623"/>
      <c r="AY214" s="623"/>
      <c r="AZ214" s="623"/>
      <c r="BA214" s="623"/>
      <c r="BB214" s="623"/>
      <c r="BC214" s="623"/>
      <c r="BD214" s="623"/>
      <c r="BE214" s="623"/>
      <c r="BF214" s="623"/>
      <c r="BG214" s="623"/>
      <c r="BH214" s="90"/>
      <c r="BI214" s="90"/>
      <c r="BJ214" s="90"/>
    </row>
    <row r="215" spans="2:62" ht="18.899999999999999" customHeight="1">
      <c r="B215" s="880"/>
      <c r="C215" s="880"/>
      <c r="D215" s="697"/>
      <c r="E215" s="697"/>
      <c r="F215" s="623"/>
      <c r="G215" s="623"/>
      <c r="H215" s="623"/>
      <c r="I215" s="623"/>
      <c r="J215" s="623"/>
      <c r="K215" s="623"/>
      <c r="L215" s="623"/>
      <c r="M215" s="623"/>
      <c r="N215" s="623"/>
      <c r="O215" s="623"/>
      <c r="P215" s="623"/>
      <c r="Q215" s="623"/>
      <c r="R215" s="623"/>
      <c r="S215" s="623"/>
      <c r="T215" s="623"/>
      <c r="U215" s="623"/>
      <c r="V215" s="623"/>
      <c r="W215" s="623"/>
      <c r="X215" s="623"/>
      <c r="Y215" s="623"/>
      <c r="Z215" s="623"/>
      <c r="AA215" s="623"/>
      <c r="AB215" s="623"/>
      <c r="AC215" s="623"/>
      <c r="AD215" s="623"/>
      <c r="AE215" s="623"/>
      <c r="AF215" s="623"/>
      <c r="AG215" s="623"/>
      <c r="AH215" s="623"/>
      <c r="AI215" s="623"/>
      <c r="AJ215" s="623"/>
      <c r="AK215" s="623"/>
      <c r="AL215" s="623"/>
      <c r="AM215" s="623"/>
      <c r="AN215" s="623"/>
      <c r="AO215" s="697" t="s">
        <v>744</v>
      </c>
      <c r="AP215" s="697"/>
      <c r="AQ215" s="697"/>
      <c r="AR215" s="697"/>
      <c r="AS215" s="697"/>
      <c r="AT215" s="697"/>
      <c r="AU215" s="697"/>
      <c r="AV215" s="697"/>
      <c r="AW215" s="623"/>
      <c r="AX215" s="623"/>
      <c r="AY215" s="623"/>
      <c r="AZ215" s="623"/>
      <c r="BA215" s="623"/>
      <c r="BB215" s="623"/>
      <c r="BC215" s="623"/>
      <c r="BD215" s="623"/>
      <c r="BE215" s="623"/>
      <c r="BF215" s="623"/>
      <c r="BG215" s="623"/>
      <c r="BH215" s="90"/>
      <c r="BI215" s="90"/>
      <c r="BJ215" s="90"/>
    </row>
    <row r="216" spans="2:62" ht="18.899999999999999" customHeight="1">
      <c r="B216" s="740">
        <v>1</v>
      </c>
      <c r="C216" s="752"/>
      <c r="D216" s="1253" t="str">
        <f>IF(AV118="○","本社登録","－")</f>
        <v>－</v>
      </c>
      <c r="E216" s="1255"/>
      <c r="F216" s="725" t="s">
        <v>745</v>
      </c>
      <c r="G216" s="736"/>
      <c r="H216" s="736"/>
      <c r="I216" s="736"/>
      <c r="J216" s="736"/>
      <c r="K216" s="736"/>
      <c r="L216" s="736"/>
      <c r="M216" s="726"/>
      <c r="N216" s="735" t="str">
        <f>'02入力票（その２）'!I12</f>
        <v/>
      </c>
      <c r="O216" s="735"/>
      <c r="P216" s="735"/>
      <c r="Q216" s="735"/>
      <c r="R216" s="735"/>
      <c r="S216" s="1324" t="str">
        <f>CONCATENATE('02入力票（その２）'!I14,'02入力票（その２）'!I16,'02入力票（その２）'!I18)</f>
        <v>※　選択してください。</v>
      </c>
      <c r="T216" s="1325"/>
      <c r="U216" s="1325"/>
      <c r="V216" s="1325"/>
      <c r="W216" s="1325"/>
      <c r="X216" s="1325"/>
      <c r="Y216" s="1325"/>
      <c r="Z216" s="1325"/>
      <c r="AA216" s="1325"/>
      <c r="AB216" s="1325"/>
      <c r="AC216" s="1325"/>
      <c r="AD216" s="1325"/>
      <c r="AE216" s="1325"/>
      <c r="AF216" s="1325"/>
      <c r="AG216" s="1325"/>
      <c r="AH216" s="1325"/>
      <c r="AI216" s="1325"/>
      <c r="AJ216" s="1325"/>
      <c r="AK216" s="1325"/>
      <c r="AL216" s="1325"/>
      <c r="AM216" s="1325"/>
      <c r="AN216" s="1326"/>
      <c r="AO216" s="623" t="str">
        <f>'02入力票（その２）'!I26</f>
        <v/>
      </c>
      <c r="AP216" s="623"/>
      <c r="AQ216" s="623"/>
      <c r="AR216" s="623"/>
      <c r="AS216" s="623"/>
      <c r="AT216" s="623"/>
      <c r="AU216" s="623"/>
      <c r="AV216" s="623"/>
      <c r="AW216" s="894"/>
      <c r="AX216" s="894"/>
      <c r="AY216" s="894"/>
      <c r="AZ216" s="894"/>
      <c r="BA216" s="894"/>
      <c r="BB216" s="894"/>
      <c r="BC216" s="894"/>
      <c r="BD216" s="894"/>
      <c r="BE216" s="894"/>
      <c r="BF216" s="894"/>
      <c r="BG216" s="895"/>
      <c r="BH216" s="90"/>
      <c r="BI216" s="90"/>
      <c r="BJ216" s="90"/>
    </row>
    <row r="217" spans="2:62" ht="18.899999999999999" customHeight="1">
      <c r="B217" s="740"/>
      <c r="C217" s="752"/>
      <c r="D217" s="732"/>
      <c r="E217" s="1335"/>
      <c r="F217" s="727"/>
      <c r="G217" s="987"/>
      <c r="H217" s="987"/>
      <c r="I217" s="987"/>
      <c r="J217" s="987"/>
      <c r="K217" s="987"/>
      <c r="L217" s="987"/>
      <c r="M217" s="728"/>
      <c r="N217" s="735"/>
      <c r="O217" s="735"/>
      <c r="P217" s="735"/>
      <c r="Q217" s="735"/>
      <c r="R217" s="735"/>
      <c r="S217" s="898" t="str">
        <f>'02入力票（その２）'!I20</f>
        <v/>
      </c>
      <c r="T217" s="899"/>
      <c r="U217" s="899"/>
      <c r="V217" s="899"/>
      <c r="W217" s="899"/>
      <c r="X217" s="899"/>
      <c r="Y217" s="899"/>
      <c r="Z217" s="899"/>
      <c r="AA217" s="899"/>
      <c r="AB217" s="899"/>
      <c r="AC217" s="899"/>
      <c r="AD217" s="899"/>
      <c r="AE217" s="899"/>
      <c r="AF217" s="899"/>
      <c r="AG217" s="899"/>
      <c r="AH217" s="899"/>
      <c r="AI217" s="899"/>
      <c r="AJ217" s="899"/>
      <c r="AK217" s="899"/>
      <c r="AL217" s="899"/>
      <c r="AM217" s="899"/>
      <c r="AN217" s="900"/>
      <c r="AO217" s="623" t="str">
        <f>'02入力票（その２）'!I27</f>
        <v/>
      </c>
      <c r="AP217" s="623"/>
      <c r="AQ217" s="623"/>
      <c r="AR217" s="623"/>
      <c r="AS217" s="623"/>
      <c r="AT217" s="623"/>
      <c r="AU217" s="623"/>
      <c r="AV217" s="623"/>
      <c r="AW217" s="894"/>
      <c r="AX217" s="894"/>
      <c r="AY217" s="894"/>
      <c r="AZ217" s="894"/>
      <c r="BA217" s="894"/>
      <c r="BB217" s="894"/>
      <c r="BC217" s="894"/>
      <c r="BD217" s="894"/>
      <c r="BE217" s="894"/>
      <c r="BF217" s="894"/>
      <c r="BG217" s="895"/>
      <c r="BH217" s="90"/>
      <c r="BI217" s="90"/>
      <c r="BJ217" s="90"/>
    </row>
    <row r="218" spans="2:62" ht="18.899999999999999" customHeight="1">
      <c r="B218" s="740" t="str">
        <f>IF(F218="","",2)</f>
        <v/>
      </c>
      <c r="C218" s="752"/>
      <c r="D218" s="623" t="str">
        <f>IF(AV119="○",AV119,"－")</f>
        <v>－</v>
      </c>
      <c r="E218" s="623"/>
      <c r="F218" s="623" t="str">
        <f>IF(ISBLANK('02入力票（その２）'!G41),"",'02入力票（その２）'!G41)</f>
        <v/>
      </c>
      <c r="G218" s="623"/>
      <c r="H218" s="623"/>
      <c r="I218" s="623"/>
      <c r="J218" s="623"/>
      <c r="K218" s="623"/>
      <c r="L218" s="623"/>
      <c r="M218" s="623"/>
      <c r="N218" s="735" t="str">
        <f>'02入力票（その２）'!I31</f>
        <v/>
      </c>
      <c r="O218" s="735"/>
      <c r="P218" s="735"/>
      <c r="Q218" s="735"/>
      <c r="R218" s="735"/>
      <c r="S218" s="1324" t="str">
        <f>CONCATENATE('02入力票（その２）'!I33,'02入力票（その２）'!I35,'02入力票（その２）'!I37)</f>
        <v>※　選択してください。</v>
      </c>
      <c r="T218" s="1325"/>
      <c r="U218" s="1325"/>
      <c r="V218" s="1325"/>
      <c r="W218" s="1325"/>
      <c r="X218" s="1325"/>
      <c r="Y218" s="1325"/>
      <c r="Z218" s="1325"/>
      <c r="AA218" s="1325"/>
      <c r="AB218" s="1325"/>
      <c r="AC218" s="1325"/>
      <c r="AD218" s="1325"/>
      <c r="AE218" s="1325"/>
      <c r="AF218" s="1325"/>
      <c r="AG218" s="1325"/>
      <c r="AH218" s="1325"/>
      <c r="AI218" s="1325"/>
      <c r="AJ218" s="1325"/>
      <c r="AK218" s="1325"/>
      <c r="AL218" s="1325"/>
      <c r="AM218" s="1325"/>
      <c r="AN218" s="1326"/>
      <c r="AO218" s="623" t="str">
        <f>'02入力票（その２）'!I46</f>
        <v/>
      </c>
      <c r="AP218" s="623"/>
      <c r="AQ218" s="623"/>
      <c r="AR218" s="623"/>
      <c r="AS218" s="623"/>
      <c r="AT218" s="623"/>
      <c r="AU218" s="623"/>
      <c r="AV218" s="623"/>
      <c r="AW218" s="894"/>
      <c r="AX218" s="894"/>
      <c r="AY218" s="894"/>
      <c r="AZ218" s="894"/>
      <c r="BA218" s="894"/>
      <c r="BB218" s="894"/>
      <c r="BC218" s="894"/>
      <c r="BD218" s="894"/>
      <c r="BE218" s="894"/>
      <c r="BF218" s="894"/>
      <c r="BG218" s="895"/>
      <c r="BH218" s="90"/>
      <c r="BI218" s="90"/>
      <c r="BJ218" s="90"/>
    </row>
    <row r="219" spans="2:62" ht="18.899999999999999" customHeight="1">
      <c r="B219" s="740"/>
      <c r="C219" s="752"/>
      <c r="D219" s="623"/>
      <c r="E219" s="623"/>
      <c r="F219" s="623"/>
      <c r="G219" s="623"/>
      <c r="H219" s="623"/>
      <c r="I219" s="623"/>
      <c r="J219" s="623"/>
      <c r="K219" s="623"/>
      <c r="L219" s="623"/>
      <c r="M219" s="623"/>
      <c r="N219" s="735"/>
      <c r="O219" s="735"/>
      <c r="P219" s="735"/>
      <c r="Q219" s="735"/>
      <c r="R219" s="735"/>
      <c r="S219" s="1336" t="str">
        <f>'02入力票（その２）'!I39</f>
        <v/>
      </c>
      <c r="T219" s="1336"/>
      <c r="U219" s="1336"/>
      <c r="V219" s="1336"/>
      <c r="W219" s="1336"/>
      <c r="X219" s="1336"/>
      <c r="Y219" s="1336"/>
      <c r="Z219" s="1336"/>
      <c r="AA219" s="1336"/>
      <c r="AB219" s="1336"/>
      <c r="AC219" s="1336"/>
      <c r="AD219" s="1336"/>
      <c r="AE219" s="1336"/>
      <c r="AF219" s="1336"/>
      <c r="AG219" s="1336"/>
      <c r="AH219" s="1336"/>
      <c r="AI219" s="1336"/>
      <c r="AJ219" s="1336"/>
      <c r="AK219" s="1336"/>
      <c r="AL219" s="1336"/>
      <c r="AM219" s="1336"/>
      <c r="AN219" s="1336"/>
      <c r="AO219" s="623" t="str">
        <f>'02入力票（その２）'!I47</f>
        <v/>
      </c>
      <c r="AP219" s="623"/>
      <c r="AQ219" s="623"/>
      <c r="AR219" s="623"/>
      <c r="AS219" s="623"/>
      <c r="AT219" s="623"/>
      <c r="AU219" s="623"/>
      <c r="AV219" s="623"/>
      <c r="AW219" s="894"/>
      <c r="AX219" s="894"/>
      <c r="AY219" s="894"/>
      <c r="AZ219" s="894"/>
      <c r="BA219" s="894"/>
      <c r="BB219" s="894"/>
      <c r="BC219" s="894"/>
      <c r="BD219" s="894"/>
      <c r="BE219" s="894"/>
      <c r="BF219" s="894"/>
      <c r="BG219" s="895"/>
      <c r="BH219" s="90"/>
      <c r="BI219" s="90"/>
      <c r="BJ219" s="90"/>
    </row>
    <row r="220" spans="2:62" ht="18.899999999999999" customHeight="1">
      <c r="B220" s="1276"/>
      <c r="C220" s="1277"/>
      <c r="D220" s="697"/>
      <c r="E220" s="697"/>
      <c r="F220" s="901"/>
      <c r="G220" s="901"/>
      <c r="H220" s="901"/>
      <c r="I220" s="901"/>
      <c r="J220" s="901"/>
      <c r="K220" s="901"/>
      <c r="L220" s="901"/>
      <c r="M220" s="901"/>
      <c r="N220" s="901"/>
      <c r="O220" s="901"/>
      <c r="P220" s="901"/>
      <c r="Q220" s="901"/>
      <c r="R220" s="901"/>
      <c r="S220" s="902"/>
      <c r="T220" s="903"/>
      <c r="U220" s="903"/>
      <c r="V220" s="903"/>
      <c r="W220" s="903"/>
      <c r="X220" s="903"/>
      <c r="Y220" s="903"/>
      <c r="Z220" s="903"/>
      <c r="AA220" s="903"/>
      <c r="AB220" s="903"/>
      <c r="AC220" s="903"/>
      <c r="AD220" s="903"/>
      <c r="AE220" s="903"/>
      <c r="AF220" s="903"/>
      <c r="AG220" s="903"/>
      <c r="AH220" s="903"/>
      <c r="AI220" s="903"/>
      <c r="AJ220" s="903"/>
      <c r="AK220" s="903"/>
      <c r="AL220" s="903"/>
      <c r="AM220" s="903"/>
      <c r="AN220" s="904"/>
      <c r="AO220" s="901"/>
      <c r="AP220" s="901"/>
      <c r="AQ220" s="901"/>
      <c r="AR220" s="901"/>
      <c r="AS220" s="901"/>
      <c r="AT220" s="901"/>
      <c r="AU220" s="901"/>
      <c r="AV220" s="901"/>
      <c r="AW220" s="894"/>
      <c r="AX220" s="894"/>
      <c r="AY220" s="894"/>
      <c r="AZ220" s="894"/>
      <c r="BA220" s="894"/>
      <c r="BB220" s="894"/>
      <c r="BC220" s="894"/>
      <c r="BD220" s="894"/>
      <c r="BE220" s="894"/>
      <c r="BF220" s="894"/>
      <c r="BG220" s="895"/>
      <c r="BH220" s="90"/>
      <c r="BI220" s="90"/>
      <c r="BJ220" s="90"/>
    </row>
    <row r="221" spans="2:62" ht="18.899999999999999" customHeight="1">
      <c r="B221" s="1276"/>
      <c r="C221" s="1277"/>
      <c r="D221" s="697"/>
      <c r="E221" s="697"/>
      <c r="F221" s="901"/>
      <c r="G221" s="901"/>
      <c r="H221" s="901"/>
      <c r="I221" s="901"/>
      <c r="J221" s="901"/>
      <c r="K221" s="901"/>
      <c r="L221" s="901"/>
      <c r="M221" s="901"/>
      <c r="N221" s="901"/>
      <c r="O221" s="901"/>
      <c r="P221" s="901"/>
      <c r="Q221" s="901"/>
      <c r="R221" s="901"/>
      <c r="S221" s="905"/>
      <c r="T221" s="906"/>
      <c r="U221" s="906"/>
      <c r="V221" s="906"/>
      <c r="W221" s="906"/>
      <c r="X221" s="906"/>
      <c r="Y221" s="906"/>
      <c r="Z221" s="906"/>
      <c r="AA221" s="906"/>
      <c r="AB221" s="906"/>
      <c r="AC221" s="906"/>
      <c r="AD221" s="906"/>
      <c r="AE221" s="906"/>
      <c r="AF221" s="906"/>
      <c r="AG221" s="906"/>
      <c r="AH221" s="906"/>
      <c r="AI221" s="906"/>
      <c r="AJ221" s="906"/>
      <c r="AK221" s="906"/>
      <c r="AL221" s="906"/>
      <c r="AM221" s="906"/>
      <c r="AN221" s="907"/>
      <c r="AO221" s="901"/>
      <c r="AP221" s="901"/>
      <c r="AQ221" s="901"/>
      <c r="AR221" s="901"/>
      <c r="AS221" s="901"/>
      <c r="AT221" s="901"/>
      <c r="AU221" s="901"/>
      <c r="AV221" s="901"/>
      <c r="AW221" s="894"/>
      <c r="AX221" s="894"/>
      <c r="AY221" s="894"/>
      <c r="AZ221" s="894"/>
      <c r="BA221" s="894"/>
      <c r="BB221" s="894"/>
      <c r="BC221" s="894"/>
      <c r="BD221" s="894"/>
      <c r="BE221" s="894"/>
      <c r="BF221" s="894"/>
      <c r="BG221" s="895"/>
      <c r="BH221" s="90"/>
      <c r="BI221" s="90"/>
      <c r="BJ221" s="90"/>
    </row>
    <row r="222" spans="2:62" ht="18.899999999999999" customHeight="1">
      <c r="B222" s="1276"/>
      <c r="C222" s="1277"/>
      <c r="D222" s="697"/>
      <c r="E222" s="697"/>
      <c r="F222" s="901"/>
      <c r="G222" s="901"/>
      <c r="H222" s="901"/>
      <c r="I222" s="901"/>
      <c r="J222" s="901"/>
      <c r="K222" s="901"/>
      <c r="L222" s="901"/>
      <c r="M222" s="901"/>
      <c r="N222" s="901"/>
      <c r="O222" s="901"/>
      <c r="P222" s="901"/>
      <c r="Q222" s="901"/>
      <c r="R222" s="901"/>
      <c r="S222" s="902"/>
      <c r="T222" s="903"/>
      <c r="U222" s="903"/>
      <c r="V222" s="903"/>
      <c r="W222" s="903"/>
      <c r="X222" s="903"/>
      <c r="Y222" s="903"/>
      <c r="Z222" s="903"/>
      <c r="AA222" s="903"/>
      <c r="AB222" s="903"/>
      <c r="AC222" s="903"/>
      <c r="AD222" s="903"/>
      <c r="AE222" s="903"/>
      <c r="AF222" s="903"/>
      <c r="AG222" s="903"/>
      <c r="AH222" s="903"/>
      <c r="AI222" s="903"/>
      <c r="AJ222" s="903"/>
      <c r="AK222" s="903"/>
      <c r="AL222" s="903"/>
      <c r="AM222" s="903"/>
      <c r="AN222" s="904"/>
      <c r="AO222" s="901"/>
      <c r="AP222" s="901"/>
      <c r="AQ222" s="901"/>
      <c r="AR222" s="901"/>
      <c r="AS222" s="901"/>
      <c r="AT222" s="901"/>
      <c r="AU222" s="901"/>
      <c r="AV222" s="901"/>
      <c r="AW222" s="894"/>
      <c r="AX222" s="894"/>
      <c r="AY222" s="894"/>
      <c r="AZ222" s="894"/>
      <c r="BA222" s="894"/>
      <c r="BB222" s="894"/>
      <c r="BC222" s="894"/>
      <c r="BD222" s="894"/>
      <c r="BE222" s="894"/>
      <c r="BF222" s="894"/>
      <c r="BG222" s="895"/>
      <c r="BH222" s="90"/>
      <c r="BI222" s="90"/>
      <c r="BJ222" s="90"/>
    </row>
    <row r="223" spans="2:62" ht="18.899999999999999" customHeight="1">
      <c r="B223" s="1276"/>
      <c r="C223" s="1277"/>
      <c r="D223" s="697"/>
      <c r="E223" s="697"/>
      <c r="F223" s="901"/>
      <c r="G223" s="901"/>
      <c r="H223" s="901"/>
      <c r="I223" s="901"/>
      <c r="J223" s="901"/>
      <c r="K223" s="901"/>
      <c r="L223" s="901"/>
      <c r="M223" s="901"/>
      <c r="N223" s="901"/>
      <c r="O223" s="901"/>
      <c r="P223" s="901"/>
      <c r="Q223" s="901"/>
      <c r="R223" s="901"/>
      <c r="S223" s="905"/>
      <c r="T223" s="906"/>
      <c r="U223" s="906"/>
      <c r="V223" s="906"/>
      <c r="W223" s="906"/>
      <c r="X223" s="906"/>
      <c r="Y223" s="906"/>
      <c r="Z223" s="906"/>
      <c r="AA223" s="906"/>
      <c r="AB223" s="906"/>
      <c r="AC223" s="906"/>
      <c r="AD223" s="906"/>
      <c r="AE223" s="906"/>
      <c r="AF223" s="906"/>
      <c r="AG223" s="906"/>
      <c r="AH223" s="906"/>
      <c r="AI223" s="906"/>
      <c r="AJ223" s="906"/>
      <c r="AK223" s="906"/>
      <c r="AL223" s="906"/>
      <c r="AM223" s="906"/>
      <c r="AN223" s="907"/>
      <c r="AO223" s="901"/>
      <c r="AP223" s="901"/>
      <c r="AQ223" s="901"/>
      <c r="AR223" s="901"/>
      <c r="AS223" s="901"/>
      <c r="AT223" s="901"/>
      <c r="AU223" s="901"/>
      <c r="AV223" s="901"/>
      <c r="AW223" s="894"/>
      <c r="AX223" s="894"/>
      <c r="AY223" s="894"/>
      <c r="AZ223" s="894"/>
      <c r="BA223" s="894"/>
      <c r="BB223" s="894"/>
      <c r="BC223" s="894"/>
      <c r="BD223" s="894"/>
      <c r="BE223" s="894"/>
      <c r="BF223" s="894"/>
      <c r="BG223" s="895"/>
      <c r="BH223" s="90"/>
      <c r="BI223" s="90"/>
      <c r="BJ223" s="90"/>
    </row>
    <row r="224" spans="2:62" ht="18.899999999999999" customHeight="1">
      <c r="B224" s="1276"/>
      <c r="C224" s="1277"/>
      <c r="D224" s="697"/>
      <c r="E224" s="697"/>
      <c r="F224" s="901"/>
      <c r="G224" s="901"/>
      <c r="H224" s="901"/>
      <c r="I224" s="901"/>
      <c r="J224" s="901"/>
      <c r="K224" s="901"/>
      <c r="L224" s="901"/>
      <c r="M224" s="901"/>
      <c r="N224" s="901"/>
      <c r="O224" s="901"/>
      <c r="P224" s="901"/>
      <c r="Q224" s="901"/>
      <c r="R224" s="901"/>
      <c r="S224" s="902"/>
      <c r="T224" s="903"/>
      <c r="U224" s="903"/>
      <c r="V224" s="903"/>
      <c r="W224" s="903"/>
      <c r="X224" s="903"/>
      <c r="Y224" s="903"/>
      <c r="Z224" s="903"/>
      <c r="AA224" s="903"/>
      <c r="AB224" s="903"/>
      <c r="AC224" s="903"/>
      <c r="AD224" s="903"/>
      <c r="AE224" s="903"/>
      <c r="AF224" s="903"/>
      <c r="AG224" s="903"/>
      <c r="AH224" s="903"/>
      <c r="AI224" s="903"/>
      <c r="AJ224" s="903"/>
      <c r="AK224" s="903"/>
      <c r="AL224" s="903"/>
      <c r="AM224" s="903"/>
      <c r="AN224" s="904"/>
      <c r="AO224" s="901"/>
      <c r="AP224" s="901"/>
      <c r="AQ224" s="901"/>
      <c r="AR224" s="901"/>
      <c r="AS224" s="901"/>
      <c r="AT224" s="901"/>
      <c r="AU224" s="901"/>
      <c r="AV224" s="901"/>
      <c r="AW224" s="894"/>
      <c r="AX224" s="894"/>
      <c r="AY224" s="894"/>
      <c r="AZ224" s="894"/>
      <c r="BA224" s="894"/>
      <c r="BB224" s="894"/>
      <c r="BC224" s="894"/>
      <c r="BD224" s="894"/>
      <c r="BE224" s="894"/>
      <c r="BF224" s="894"/>
      <c r="BG224" s="895"/>
      <c r="BH224" s="90"/>
      <c r="BI224" s="90"/>
      <c r="BJ224" s="90"/>
    </row>
    <row r="225" spans="2:62" ht="18.899999999999999" customHeight="1">
      <c r="B225" s="1276"/>
      <c r="C225" s="1277"/>
      <c r="D225" s="697"/>
      <c r="E225" s="697"/>
      <c r="F225" s="901"/>
      <c r="G225" s="901"/>
      <c r="H225" s="901"/>
      <c r="I225" s="901"/>
      <c r="J225" s="901"/>
      <c r="K225" s="901"/>
      <c r="L225" s="901"/>
      <c r="M225" s="901"/>
      <c r="N225" s="901"/>
      <c r="O225" s="901"/>
      <c r="P225" s="901"/>
      <c r="Q225" s="901"/>
      <c r="R225" s="901"/>
      <c r="S225" s="905"/>
      <c r="T225" s="906"/>
      <c r="U225" s="906"/>
      <c r="V225" s="906"/>
      <c r="W225" s="906"/>
      <c r="X225" s="906"/>
      <c r="Y225" s="906"/>
      <c r="Z225" s="906"/>
      <c r="AA225" s="906"/>
      <c r="AB225" s="906"/>
      <c r="AC225" s="906"/>
      <c r="AD225" s="906"/>
      <c r="AE225" s="906"/>
      <c r="AF225" s="906"/>
      <c r="AG225" s="906"/>
      <c r="AH225" s="906"/>
      <c r="AI225" s="906"/>
      <c r="AJ225" s="906"/>
      <c r="AK225" s="906"/>
      <c r="AL225" s="906"/>
      <c r="AM225" s="906"/>
      <c r="AN225" s="907"/>
      <c r="AO225" s="901"/>
      <c r="AP225" s="901"/>
      <c r="AQ225" s="901"/>
      <c r="AR225" s="901"/>
      <c r="AS225" s="901"/>
      <c r="AT225" s="901"/>
      <c r="AU225" s="901"/>
      <c r="AV225" s="901"/>
      <c r="AW225" s="894"/>
      <c r="AX225" s="894"/>
      <c r="AY225" s="894"/>
      <c r="AZ225" s="894"/>
      <c r="BA225" s="894"/>
      <c r="BB225" s="894"/>
      <c r="BC225" s="894"/>
      <c r="BD225" s="894"/>
      <c r="BE225" s="894"/>
      <c r="BF225" s="894"/>
      <c r="BG225" s="895"/>
      <c r="BH225" s="90"/>
      <c r="BI225" s="90"/>
      <c r="BJ225" s="90"/>
    </row>
    <row r="226" spans="2:62" ht="18.899999999999999" customHeight="1">
      <c r="B226" s="1276"/>
      <c r="C226" s="1277"/>
      <c r="D226" s="697"/>
      <c r="E226" s="697"/>
      <c r="F226" s="901"/>
      <c r="G226" s="901"/>
      <c r="H226" s="901"/>
      <c r="I226" s="901"/>
      <c r="J226" s="901"/>
      <c r="K226" s="901"/>
      <c r="L226" s="901"/>
      <c r="M226" s="901"/>
      <c r="N226" s="901"/>
      <c r="O226" s="901"/>
      <c r="P226" s="901"/>
      <c r="Q226" s="901"/>
      <c r="R226" s="901"/>
      <c r="S226" s="902"/>
      <c r="T226" s="903"/>
      <c r="U226" s="903"/>
      <c r="V226" s="903"/>
      <c r="W226" s="903"/>
      <c r="X226" s="903"/>
      <c r="Y226" s="903"/>
      <c r="Z226" s="903"/>
      <c r="AA226" s="903"/>
      <c r="AB226" s="903"/>
      <c r="AC226" s="903"/>
      <c r="AD226" s="903"/>
      <c r="AE226" s="903"/>
      <c r="AF226" s="903"/>
      <c r="AG226" s="903"/>
      <c r="AH226" s="903"/>
      <c r="AI226" s="903"/>
      <c r="AJ226" s="903"/>
      <c r="AK226" s="903"/>
      <c r="AL226" s="903"/>
      <c r="AM226" s="903"/>
      <c r="AN226" s="904"/>
      <c r="AO226" s="901"/>
      <c r="AP226" s="901"/>
      <c r="AQ226" s="901"/>
      <c r="AR226" s="901"/>
      <c r="AS226" s="901"/>
      <c r="AT226" s="901"/>
      <c r="AU226" s="901"/>
      <c r="AV226" s="901"/>
      <c r="AW226" s="894"/>
      <c r="AX226" s="894"/>
      <c r="AY226" s="894"/>
      <c r="AZ226" s="894"/>
      <c r="BA226" s="894"/>
      <c r="BB226" s="894"/>
      <c r="BC226" s="894"/>
      <c r="BD226" s="894"/>
      <c r="BE226" s="894"/>
      <c r="BF226" s="894"/>
      <c r="BG226" s="895"/>
      <c r="BH226" s="90"/>
      <c r="BI226" s="90"/>
      <c r="BJ226" s="90"/>
    </row>
    <row r="227" spans="2:62" ht="18.899999999999999" customHeight="1">
      <c r="B227" s="1276"/>
      <c r="C227" s="1277"/>
      <c r="D227" s="697"/>
      <c r="E227" s="697"/>
      <c r="F227" s="901"/>
      <c r="G227" s="901"/>
      <c r="H227" s="901"/>
      <c r="I227" s="901"/>
      <c r="J227" s="901"/>
      <c r="K227" s="901"/>
      <c r="L227" s="901"/>
      <c r="M227" s="901"/>
      <c r="N227" s="901"/>
      <c r="O227" s="901"/>
      <c r="P227" s="901"/>
      <c r="Q227" s="901"/>
      <c r="R227" s="901"/>
      <c r="S227" s="905"/>
      <c r="T227" s="906"/>
      <c r="U227" s="906"/>
      <c r="V227" s="906"/>
      <c r="W227" s="906"/>
      <c r="X227" s="906"/>
      <c r="Y227" s="906"/>
      <c r="Z227" s="906"/>
      <c r="AA227" s="906"/>
      <c r="AB227" s="906"/>
      <c r="AC227" s="906"/>
      <c r="AD227" s="906"/>
      <c r="AE227" s="906"/>
      <c r="AF227" s="906"/>
      <c r="AG227" s="906"/>
      <c r="AH227" s="906"/>
      <c r="AI227" s="906"/>
      <c r="AJ227" s="906"/>
      <c r="AK227" s="906"/>
      <c r="AL227" s="906"/>
      <c r="AM227" s="906"/>
      <c r="AN227" s="907"/>
      <c r="AO227" s="901"/>
      <c r="AP227" s="901"/>
      <c r="AQ227" s="901"/>
      <c r="AR227" s="901"/>
      <c r="AS227" s="901"/>
      <c r="AT227" s="901"/>
      <c r="AU227" s="901"/>
      <c r="AV227" s="901"/>
      <c r="AW227" s="894"/>
      <c r="AX227" s="894"/>
      <c r="AY227" s="894"/>
      <c r="AZ227" s="894"/>
      <c r="BA227" s="894"/>
      <c r="BB227" s="894"/>
      <c r="BC227" s="894"/>
      <c r="BD227" s="894"/>
      <c r="BE227" s="894"/>
      <c r="BF227" s="894"/>
      <c r="BG227" s="895"/>
      <c r="BH227" s="90"/>
      <c r="BI227" s="90"/>
      <c r="BJ227" s="90"/>
    </row>
    <row r="228" spans="2:62" ht="18.899999999999999" customHeight="1">
      <c r="B228" s="1276"/>
      <c r="C228" s="1277"/>
      <c r="D228" s="697"/>
      <c r="E228" s="697"/>
      <c r="F228" s="901"/>
      <c r="G228" s="901"/>
      <c r="H228" s="901"/>
      <c r="I228" s="901"/>
      <c r="J228" s="901"/>
      <c r="K228" s="901"/>
      <c r="L228" s="901"/>
      <c r="M228" s="901"/>
      <c r="N228" s="901"/>
      <c r="O228" s="901"/>
      <c r="P228" s="901"/>
      <c r="Q228" s="901"/>
      <c r="R228" s="901"/>
      <c r="S228" s="902"/>
      <c r="T228" s="903"/>
      <c r="U228" s="903"/>
      <c r="V228" s="903"/>
      <c r="W228" s="903"/>
      <c r="X228" s="903"/>
      <c r="Y228" s="903"/>
      <c r="Z228" s="903"/>
      <c r="AA228" s="903"/>
      <c r="AB228" s="903"/>
      <c r="AC228" s="903"/>
      <c r="AD228" s="903"/>
      <c r="AE228" s="903"/>
      <c r="AF228" s="903"/>
      <c r="AG228" s="903"/>
      <c r="AH228" s="903"/>
      <c r="AI228" s="903"/>
      <c r="AJ228" s="903"/>
      <c r="AK228" s="903"/>
      <c r="AL228" s="903"/>
      <c r="AM228" s="903"/>
      <c r="AN228" s="904"/>
      <c r="AO228" s="901"/>
      <c r="AP228" s="901"/>
      <c r="AQ228" s="901"/>
      <c r="AR228" s="901"/>
      <c r="AS228" s="901"/>
      <c r="AT228" s="901"/>
      <c r="AU228" s="901"/>
      <c r="AV228" s="901"/>
      <c r="AW228" s="894"/>
      <c r="AX228" s="894"/>
      <c r="AY228" s="894"/>
      <c r="AZ228" s="894"/>
      <c r="BA228" s="894"/>
      <c r="BB228" s="894"/>
      <c r="BC228" s="894"/>
      <c r="BD228" s="894"/>
      <c r="BE228" s="894"/>
      <c r="BF228" s="894"/>
      <c r="BG228" s="895"/>
      <c r="BH228" s="90"/>
      <c r="BI228" s="90"/>
      <c r="BJ228" s="90"/>
    </row>
    <row r="229" spans="2:62" ht="18.899999999999999" customHeight="1">
      <c r="B229" s="1276"/>
      <c r="C229" s="1277"/>
      <c r="D229" s="697"/>
      <c r="E229" s="697"/>
      <c r="F229" s="901"/>
      <c r="G229" s="901"/>
      <c r="H229" s="901"/>
      <c r="I229" s="901"/>
      <c r="J229" s="901"/>
      <c r="K229" s="901"/>
      <c r="L229" s="901"/>
      <c r="M229" s="901"/>
      <c r="N229" s="901"/>
      <c r="O229" s="901"/>
      <c r="P229" s="901"/>
      <c r="Q229" s="901"/>
      <c r="R229" s="901"/>
      <c r="S229" s="905"/>
      <c r="T229" s="906"/>
      <c r="U229" s="906"/>
      <c r="V229" s="906"/>
      <c r="W229" s="906"/>
      <c r="X229" s="906"/>
      <c r="Y229" s="906"/>
      <c r="Z229" s="906"/>
      <c r="AA229" s="906"/>
      <c r="AB229" s="906"/>
      <c r="AC229" s="906"/>
      <c r="AD229" s="906"/>
      <c r="AE229" s="906"/>
      <c r="AF229" s="906"/>
      <c r="AG229" s="906"/>
      <c r="AH229" s="906"/>
      <c r="AI229" s="906"/>
      <c r="AJ229" s="906"/>
      <c r="AK229" s="906"/>
      <c r="AL229" s="906"/>
      <c r="AM229" s="906"/>
      <c r="AN229" s="907"/>
      <c r="AO229" s="901"/>
      <c r="AP229" s="901"/>
      <c r="AQ229" s="901"/>
      <c r="AR229" s="901"/>
      <c r="AS229" s="901"/>
      <c r="AT229" s="901"/>
      <c r="AU229" s="901"/>
      <c r="AV229" s="901"/>
      <c r="AW229" s="894"/>
      <c r="AX229" s="894"/>
      <c r="AY229" s="894"/>
      <c r="AZ229" s="894"/>
      <c r="BA229" s="894"/>
      <c r="BB229" s="894"/>
      <c r="BC229" s="894"/>
      <c r="BD229" s="894"/>
      <c r="BE229" s="894"/>
      <c r="BF229" s="894"/>
      <c r="BG229" s="895"/>
      <c r="BH229" s="90"/>
      <c r="BI229" s="90"/>
      <c r="BJ229" s="90"/>
    </row>
    <row r="230" spans="2:62" ht="18.899999999999999" customHeight="1">
      <c r="B230" s="1276"/>
      <c r="C230" s="1277"/>
      <c r="D230" s="697"/>
      <c r="E230" s="697"/>
      <c r="F230" s="901"/>
      <c r="G230" s="901"/>
      <c r="H230" s="901"/>
      <c r="I230" s="901"/>
      <c r="J230" s="901"/>
      <c r="K230" s="901"/>
      <c r="L230" s="901"/>
      <c r="M230" s="901"/>
      <c r="N230" s="901"/>
      <c r="O230" s="901"/>
      <c r="P230" s="901"/>
      <c r="Q230" s="901"/>
      <c r="R230" s="901"/>
      <c r="S230" s="902"/>
      <c r="T230" s="903"/>
      <c r="U230" s="903"/>
      <c r="V230" s="903"/>
      <c r="W230" s="903"/>
      <c r="X230" s="903"/>
      <c r="Y230" s="903"/>
      <c r="Z230" s="903"/>
      <c r="AA230" s="903"/>
      <c r="AB230" s="903"/>
      <c r="AC230" s="903"/>
      <c r="AD230" s="903"/>
      <c r="AE230" s="903"/>
      <c r="AF230" s="903"/>
      <c r="AG230" s="903"/>
      <c r="AH230" s="903"/>
      <c r="AI230" s="903"/>
      <c r="AJ230" s="903"/>
      <c r="AK230" s="903"/>
      <c r="AL230" s="903"/>
      <c r="AM230" s="903"/>
      <c r="AN230" s="904"/>
      <c r="AO230" s="901"/>
      <c r="AP230" s="901"/>
      <c r="AQ230" s="901"/>
      <c r="AR230" s="901"/>
      <c r="AS230" s="901"/>
      <c r="AT230" s="901"/>
      <c r="AU230" s="901"/>
      <c r="AV230" s="901"/>
      <c r="AW230" s="894"/>
      <c r="AX230" s="894"/>
      <c r="AY230" s="894"/>
      <c r="AZ230" s="894"/>
      <c r="BA230" s="894"/>
      <c r="BB230" s="894"/>
      <c r="BC230" s="894"/>
      <c r="BD230" s="894"/>
      <c r="BE230" s="894"/>
      <c r="BF230" s="894"/>
      <c r="BG230" s="895"/>
      <c r="BH230" s="90"/>
      <c r="BI230" s="90"/>
      <c r="BJ230" s="90"/>
    </row>
    <row r="231" spans="2:62" ht="18.899999999999999" customHeight="1">
      <c r="B231" s="1276"/>
      <c r="C231" s="1277"/>
      <c r="D231" s="697"/>
      <c r="E231" s="697"/>
      <c r="F231" s="901"/>
      <c r="G231" s="901"/>
      <c r="H231" s="901"/>
      <c r="I231" s="901"/>
      <c r="J231" s="901"/>
      <c r="K231" s="901"/>
      <c r="L231" s="901"/>
      <c r="M231" s="901"/>
      <c r="N231" s="901"/>
      <c r="O231" s="901"/>
      <c r="P231" s="901"/>
      <c r="Q231" s="901"/>
      <c r="R231" s="901"/>
      <c r="S231" s="905"/>
      <c r="T231" s="906"/>
      <c r="U231" s="906"/>
      <c r="V231" s="906"/>
      <c r="W231" s="906"/>
      <c r="X231" s="906"/>
      <c r="Y231" s="906"/>
      <c r="Z231" s="906"/>
      <c r="AA231" s="906"/>
      <c r="AB231" s="906"/>
      <c r="AC231" s="906"/>
      <c r="AD231" s="906"/>
      <c r="AE231" s="906"/>
      <c r="AF231" s="906"/>
      <c r="AG231" s="906"/>
      <c r="AH231" s="906"/>
      <c r="AI231" s="906"/>
      <c r="AJ231" s="906"/>
      <c r="AK231" s="906"/>
      <c r="AL231" s="906"/>
      <c r="AM231" s="906"/>
      <c r="AN231" s="907"/>
      <c r="AO231" s="901"/>
      <c r="AP231" s="901"/>
      <c r="AQ231" s="901"/>
      <c r="AR231" s="901"/>
      <c r="AS231" s="901"/>
      <c r="AT231" s="901"/>
      <c r="AU231" s="901"/>
      <c r="AV231" s="901"/>
      <c r="AW231" s="894"/>
      <c r="AX231" s="894"/>
      <c r="AY231" s="894"/>
      <c r="AZ231" s="894"/>
      <c r="BA231" s="894"/>
      <c r="BB231" s="894"/>
      <c r="BC231" s="894"/>
      <c r="BD231" s="894"/>
      <c r="BE231" s="894"/>
      <c r="BF231" s="894"/>
      <c r="BG231" s="895"/>
      <c r="BH231" s="90"/>
      <c r="BI231" s="90"/>
      <c r="BJ231" s="90"/>
    </row>
    <row r="232" spans="2:62" ht="18.899999999999999" customHeight="1">
      <c r="B232" s="1276"/>
      <c r="C232" s="1277"/>
      <c r="D232" s="697"/>
      <c r="E232" s="697"/>
      <c r="F232" s="901"/>
      <c r="G232" s="901"/>
      <c r="H232" s="901"/>
      <c r="I232" s="901"/>
      <c r="J232" s="901"/>
      <c r="K232" s="901"/>
      <c r="L232" s="901"/>
      <c r="M232" s="901"/>
      <c r="N232" s="901"/>
      <c r="O232" s="901"/>
      <c r="P232" s="901"/>
      <c r="Q232" s="901"/>
      <c r="R232" s="901"/>
      <c r="S232" s="902"/>
      <c r="T232" s="903"/>
      <c r="U232" s="903"/>
      <c r="V232" s="903"/>
      <c r="W232" s="903"/>
      <c r="X232" s="903"/>
      <c r="Y232" s="903"/>
      <c r="Z232" s="903"/>
      <c r="AA232" s="903"/>
      <c r="AB232" s="903"/>
      <c r="AC232" s="903"/>
      <c r="AD232" s="903"/>
      <c r="AE232" s="903"/>
      <c r="AF232" s="903"/>
      <c r="AG232" s="903"/>
      <c r="AH232" s="903"/>
      <c r="AI232" s="903"/>
      <c r="AJ232" s="903"/>
      <c r="AK232" s="903"/>
      <c r="AL232" s="903"/>
      <c r="AM232" s="903"/>
      <c r="AN232" s="904"/>
      <c r="AO232" s="901"/>
      <c r="AP232" s="901"/>
      <c r="AQ232" s="901"/>
      <c r="AR232" s="901"/>
      <c r="AS232" s="901"/>
      <c r="AT232" s="901"/>
      <c r="AU232" s="901"/>
      <c r="AV232" s="901"/>
      <c r="AW232" s="894"/>
      <c r="AX232" s="894"/>
      <c r="AY232" s="894"/>
      <c r="AZ232" s="894"/>
      <c r="BA232" s="894"/>
      <c r="BB232" s="894"/>
      <c r="BC232" s="894"/>
      <c r="BD232" s="894"/>
      <c r="BE232" s="894"/>
      <c r="BF232" s="894"/>
      <c r="BG232" s="895"/>
      <c r="BH232" s="90"/>
      <c r="BI232" s="90"/>
      <c r="BJ232" s="90"/>
    </row>
    <row r="233" spans="2:62" ht="18.899999999999999" customHeight="1">
      <c r="B233" s="1276"/>
      <c r="C233" s="1277"/>
      <c r="D233" s="697"/>
      <c r="E233" s="697"/>
      <c r="F233" s="901"/>
      <c r="G233" s="901"/>
      <c r="H233" s="901"/>
      <c r="I233" s="901"/>
      <c r="J233" s="901"/>
      <c r="K233" s="901"/>
      <c r="L233" s="901"/>
      <c r="M233" s="901"/>
      <c r="N233" s="901"/>
      <c r="O233" s="901"/>
      <c r="P233" s="901"/>
      <c r="Q233" s="901"/>
      <c r="R233" s="901"/>
      <c r="S233" s="905"/>
      <c r="T233" s="906"/>
      <c r="U233" s="906"/>
      <c r="V233" s="906"/>
      <c r="W233" s="906"/>
      <c r="X233" s="906"/>
      <c r="Y233" s="906"/>
      <c r="Z233" s="906"/>
      <c r="AA233" s="906"/>
      <c r="AB233" s="906"/>
      <c r="AC233" s="906"/>
      <c r="AD233" s="906"/>
      <c r="AE233" s="906"/>
      <c r="AF233" s="906"/>
      <c r="AG233" s="906"/>
      <c r="AH233" s="906"/>
      <c r="AI233" s="906"/>
      <c r="AJ233" s="906"/>
      <c r="AK233" s="906"/>
      <c r="AL233" s="906"/>
      <c r="AM233" s="906"/>
      <c r="AN233" s="907"/>
      <c r="AO233" s="901"/>
      <c r="AP233" s="901"/>
      <c r="AQ233" s="901"/>
      <c r="AR233" s="901"/>
      <c r="AS233" s="901"/>
      <c r="AT233" s="901"/>
      <c r="AU233" s="901"/>
      <c r="AV233" s="901"/>
      <c r="AW233" s="894"/>
      <c r="AX233" s="894"/>
      <c r="AY233" s="894"/>
      <c r="AZ233" s="894"/>
      <c r="BA233" s="894"/>
      <c r="BB233" s="894"/>
      <c r="BC233" s="894"/>
      <c r="BD233" s="894"/>
      <c r="BE233" s="894"/>
      <c r="BF233" s="894"/>
      <c r="BG233" s="895"/>
      <c r="BH233" s="90"/>
      <c r="BI233" s="90"/>
      <c r="BJ233" s="90"/>
    </row>
    <row r="234" spans="2:62" ht="18.899999999999999" customHeight="1">
      <c r="B234" s="1276"/>
      <c r="C234" s="1277"/>
      <c r="D234" s="697"/>
      <c r="E234" s="697"/>
      <c r="F234" s="901"/>
      <c r="G234" s="901"/>
      <c r="H234" s="901"/>
      <c r="I234" s="901"/>
      <c r="J234" s="901"/>
      <c r="K234" s="901"/>
      <c r="L234" s="901"/>
      <c r="M234" s="901"/>
      <c r="N234" s="901"/>
      <c r="O234" s="901"/>
      <c r="P234" s="901"/>
      <c r="Q234" s="901"/>
      <c r="R234" s="901"/>
      <c r="S234" s="902"/>
      <c r="T234" s="903"/>
      <c r="U234" s="903"/>
      <c r="V234" s="903"/>
      <c r="W234" s="903"/>
      <c r="X234" s="903"/>
      <c r="Y234" s="903"/>
      <c r="Z234" s="903"/>
      <c r="AA234" s="903"/>
      <c r="AB234" s="903"/>
      <c r="AC234" s="903"/>
      <c r="AD234" s="903"/>
      <c r="AE234" s="903"/>
      <c r="AF234" s="903"/>
      <c r="AG234" s="903"/>
      <c r="AH234" s="903"/>
      <c r="AI234" s="903"/>
      <c r="AJ234" s="903"/>
      <c r="AK234" s="903"/>
      <c r="AL234" s="903"/>
      <c r="AM234" s="903"/>
      <c r="AN234" s="904"/>
      <c r="AO234" s="901"/>
      <c r="AP234" s="901"/>
      <c r="AQ234" s="901"/>
      <c r="AR234" s="901"/>
      <c r="AS234" s="901"/>
      <c r="AT234" s="901"/>
      <c r="AU234" s="901"/>
      <c r="AV234" s="901"/>
      <c r="AW234" s="894"/>
      <c r="AX234" s="894"/>
      <c r="AY234" s="894"/>
      <c r="AZ234" s="894"/>
      <c r="BA234" s="894"/>
      <c r="BB234" s="894"/>
      <c r="BC234" s="894"/>
      <c r="BD234" s="894"/>
      <c r="BE234" s="894"/>
      <c r="BF234" s="894"/>
      <c r="BG234" s="895"/>
      <c r="BH234" s="90"/>
      <c r="BI234" s="90"/>
      <c r="BJ234" s="90"/>
    </row>
    <row r="235" spans="2:62" ht="18.899999999999999" customHeight="1">
      <c r="B235" s="1276"/>
      <c r="C235" s="1277"/>
      <c r="D235" s="697"/>
      <c r="E235" s="697"/>
      <c r="F235" s="901"/>
      <c r="G235" s="901"/>
      <c r="H235" s="901"/>
      <c r="I235" s="901"/>
      <c r="J235" s="901"/>
      <c r="K235" s="901"/>
      <c r="L235" s="901"/>
      <c r="M235" s="901"/>
      <c r="N235" s="901"/>
      <c r="O235" s="901"/>
      <c r="P235" s="901"/>
      <c r="Q235" s="901"/>
      <c r="R235" s="901"/>
      <c r="S235" s="905"/>
      <c r="T235" s="906"/>
      <c r="U235" s="906"/>
      <c r="V235" s="906"/>
      <c r="W235" s="906"/>
      <c r="X235" s="906"/>
      <c r="Y235" s="906"/>
      <c r="Z235" s="906"/>
      <c r="AA235" s="906"/>
      <c r="AB235" s="906"/>
      <c r="AC235" s="906"/>
      <c r="AD235" s="906"/>
      <c r="AE235" s="906"/>
      <c r="AF235" s="906"/>
      <c r="AG235" s="906"/>
      <c r="AH235" s="906"/>
      <c r="AI235" s="906"/>
      <c r="AJ235" s="906"/>
      <c r="AK235" s="906"/>
      <c r="AL235" s="906"/>
      <c r="AM235" s="906"/>
      <c r="AN235" s="907"/>
      <c r="AO235" s="901"/>
      <c r="AP235" s="901"/>
      <c r="AQ235" s="901"/>
      <c r="AR235" s="901"/>
      <c r="AS235" s="901"/>
      <c r="AT235" s="901"/>
      <c r="AU235" s="901"/>
      <c r="AV235" s="901"/>
      <c r="AW235" s="894"/>
      <c r="AX235" s="894"/>
      <c r="AY235" s="894"/>
      <c r="AZ235" s="894"/>
      <c r="BA235" s="894"/>
      <c r="BB235" s="894"/>
      <c r="BC235" s="894"/>
      <c r="BD235" s="894"/>
      <c r="BE235" s="894"/>
      <c r="BF235" s="894"/>
      <c r="BG235" s="895"/>
      <c r="BH235" s="90"/>
      <c r="BI235" s="90"/>
      <c r="BJ235" s="90"/>
    </row>
    <row r="236" spans="2:62" ht="18.899999999999999" customHeight="1">
      <c r="B236" s="1276"/>
      <c r="C236" s="1277"/>
      <c r="D236" s="697"/>
      <c r="E236" s="697"/>
      <c r="F236" s="901"/>
      <c r="G236" s="901"/>
      <c r="H236" s="901"/>
      <c r="I236" s="901"/>
      <c r="J236" s="901"/>
      <c r="K236" s="901"/>
      <c r="L236" s="901"/>
      <c r="M236" s="901"/>
      <c r="N236" s="901"/>
      <c r="O236" s="901"/>
      <c r="P236" s="901"/>
      <c r="Q236" s="901"/>
      <c r="R236" s="901"/>
      <c r="S236" s="902"/>
      <c r="T236" s="903"/>
      <c r="U236" s="903"/>
      <c r="V236" s="903"/>
      <c r="W236" s="903"/>
      <c r="X236" s="903"/>
      <c r="Y236" s="903"/>
      <c r="Z236" s="903"/>
      <c r="AA236" s="903"/>
      <c r="AB236" s="903"/>
      <c r="AC236" s="903"/>
      <c r="AD236" s="903"/>
      <c r="AE236" s="903"/>
      <c r="AF236" s="903"/>
      <c r="AG236" s="903"/>
      <c r="AH236" s="903"/>
      <c r="AI236" s="903"/>
      <c r="AJ236" s="903"/>
      <c r="AK236" s="903"/>
      <c r="AL236" s="903"/>
      <c r="AM236" s="903"/>
      <c r="AN236" s="904"/>
      <c r="AO236" s="901"/>
      <c r="AP236" s="901"/>
      <c r="AQ236" s="901"/>
      <c r="AR236" s="901"/>
      <c r="AS236" s="901"/>
      <c r="AT236" s="901"/>
      <c r="AU236" s="901"/>
      <c r="AV236" s="901"/>
      <c r="AW236" s="894"/>
      <c r="AX236" s="894"/>
      <c r="AY236" s="894"/>
      <c r="AZ236" s="894"/>
      <c r="BA236" s="894"/>
      <c r="BB236" s="894"/>
      <c r="BC236" s="894"/>
      <c r="BD236" s="894"/>
      <c r="BE236" s="894"/>
      <c r="BF236" s="894"/>
      <c r="BG236" s="895"/>
      <c r="BH236" s="90"/>
      <c r="BI236" s="90"/>
      <c r="BJ236" s="90"/>
    </row>
    <row r="237" spans="2:62" ht="18.899999999999999" customHeight="1">
      <c r="B237" s="1276"/>
      <c r="C237" s="1277"/>
      <c r="D237" s="697"/>
      <c r="E237" s="697"/>
      <c r="F237" s="901"/>
      <c r="G237" s="901"/>
      <c r="H237" s="901"/>
      <c r="I237" s="901"/>
      <c r="J237" s="901"/>
      <c r="K237" s="901"/>
      <c r="L237" s="901"/>
      <c r="M237" s="901"/>
      <c r="N237" s="901"/>
      <c r="O237" s="901"/>
      <c r="P237" s="901"/>
      <c r="Q237" s="901"/>
      <c r="R237" s="901"/>
      <c r="S237" s="905"/>
      <c r="T237" s="906"/>
      <c r="U237" s="906"/>
      <c r="V237" s="906"/>
      <c r="W237" s="906"/>
      <c r="X237" s="906"/>
      <c r="Y237" s="906"/>
      <c r="Z237" s="906"/>
      <c r="AA237" s="906"/>
      <c r="AB237" s="906"/>
      <c r="AC237" s="906"/>
      <c r="AD237" s="906"/>
      <c r="AE237" s="906"/>
      <c r="AF237" s="906"/>
      <c r="AG237" s="906"/>
      <c r="AH237" s="906"/>
      <c r="AI237" s="906"/>
      <c r="AJ237" s="906"/>
      <c r="AK237" s="906"/>
      <c r="AL237" s="906"/>
      <c r="AM237" s="906"/>
      <c r="AN237" s="907"/>
      <c r="AO237" s="901"/>
      <c r="AP237" s="901"/>
      <c r="AQ237" s="901"/>
      <c r="AR237" s="901"/>
      <c r="AS237" s="901"/>
      <c r="AT237" s="901"/>
      <c r="AU237" s="901"/>
      <c r="AV237" s="901"/>
      <c r="AW237" s="894"/>
      <c r="AX237" s="894"/>
      <c r="AY237" s="894"/>
      <c r="AZ237" s="894"/>
      <c r="BA237" s="894"/>
      <c r="BB237" s="894"/>
      <c r="BC237" s="894"/>
      <c r="BD237" s="894"/>
      <c r="BE237" s="894"/>
      <c r="BF237" s="894"/>
      <c r="BG237" s="895"/>
      <c r="BH237" s="90"/>
      <c r="BI237" s="90"/>
      <c r="BJ237" s="90"/>
    </row>
    <row r="238" spans="2:62" ht="18.899999999999999" customHeight="1">
      <c r="B238" s="1276"/>
      <c r="C238" s="1277"/>
      <c r="D238" s="697"/>
      <c r="E238" s="697"/>
      <c r="F238" s="901"/>
      <c r="G238" s="901"/>
      <c r="H238" s="901"/>
      <c r="I238" s="901"/>
      <c r="J238" s="901"/>
      <c r="K238" s="901"/>
      <c r="L238" s="901"/>
      <c r="M238" s="901"/>
      <c r="N238" s="901"/>
      <c r="O238" s="901"/>
      <c r="P238" s="901"/>
      <c r="Q238" s="901"/>
      <c r="R238" s="901"/>
      <c r="S238" s="902"/>
      <c r="T238" s="903"/>
      <c r="U238" s="903"/>
      <c r="V238" s="903"/>
      <c r="W238" s="903"/>
      <c r="X238" s="903"/>
      <c r="Y238" s="903"/>
      <c r="Z238" s="903"/>
      <c r="AA238" s="903"/>
      <c r="AB238" s="903"/>
      <c r="AC238" s="903"/>
      <c r="AD238" s="903"/>
      <c r="AE238" s="903"/>
      <c r="AF238" s="903"/>
      <c r="AG238" s="903"/>
      <c r="AH238" s="903"/>
      <c r="AI238" s="903"/>
      <c r="AJ238" s="903"/>
      <c r="AK238" s="903"/>
      <c r="AL238" s="903"/>
      <c r="AM238" s="903"/>
      <c r="AN238" s="904"/>
      <c r="AO238" s="901"/>
      <c r="AP238" s="901"/>
      <c r="AQ238" s="901"/>
      <c r="AR238" s="901"/>
      <c r="AS238" s="901"/>
      <c r="AT238" s="901"/>
      <c r="AU238" s="901"/>
      <c r="AV238" s="901"/>
      <c r="AW238" s="894"/>
      <c r="AX238" s="894"/>
      <c r="AY238" s="894"/>
      <c r="AZ238" s="894"/>
      <c r="BA238" s="894"/>
      <c r="BB238" s="894"/>
      <c r="BC238" s="894"/>
      <c r="BD238" s="894"/>
      <c r="BE238" s="894"/>
      <c r="BF238" s="894"/>
      <c r="BG238" s="895"/>
      <c r="BH238" s="90"/>
      <c r="BI238" s="90"/>
      <c r="BJ238" s="90"/>
    </row>
    <row r="239" spans="2:62" ht="18.899999999999999" customHeight="1">
      <c r="B239" s="1276"/>
      <c r="C239" s="1277"/>
      <c r="D239" s="697"/>
      <c r="E239" s="697"/>
      <c r="F239" s="901"/>
      <c r="G239" s="901"/>
      <c r="H239" s="901"/>
      <c r="I239" s="901"/>
      <c r="J239" s="901"/>
      <c r="K239" s="901"/>
      <c r="L239" s="901"/>
      <c r="M239" s="901"/>
      <c r="N239" s="901"/>
      <c r="O239" s="901"/>
      <c r="P239" s="901"/>
      <c r="Q239" s="901"/>
      <c r="R239" s="901"/>
      <c r="S239" s="905"/>
      <c r="T239" s="906"/>
      <c r="U239" s="906"/>
      <c r="V239" s="906"/>
      <c r="W239" s="906"/>
      <c r="X239" s="906"/>
      <c r="Y239" s="906"/>
      <c r="Z239" s="906"/>
      <c r="AA239" s="906"/>
      <c r="AB239" s="906"/>
      <c r="AC239" s="906"/>
      <c r="AD239" s="906"/>
      <c r="AE239" s="906"/>
      <c r="AF239" s="906"/>
      <c r="AG239" s="906"/>
      <c r="AH239" s="906"/>
      <c r="AI239" s="906"/>
      <c r="AJ239" s="906"/>
      <c r="AK239" s="906"/>
      <c r="AL239" s="906"/>
      <c r="AM239" s="906"/>
      <c r="AN239" s="907"/>
      <c r="AO239" s="901"/>
      <c r="AP239" s="901"/>
      <c r="AQ239" s="901"/>
      <c r="AR239" s="901"/>
      <c r="AS239" s="901"/>
      <c r="AT239" s="901"/>
      <c r="AU239" s="901"/>
      <c r="AV239" s="901"/>
      <c r="AW239" s="894"/>
      <c r="AX239" s="894"/>
      <c r="AY239" s="894"/>
      <c r="AZ239" s="894"/>
      <c r="BA239" s="894"/>
      <c r="BB239" s="894"/>
      <c r="BC239" s="894"/>
      <c r="BD239" s="894"/>
      <c r="BE239" s="894"/>
      <c r="BF239" s="894"/>
      <c r="BG239" s="895"/>
      <c r="BH239" s="90"/>
      <c r="BI239" s="90"/>
      <c r="BJ239" s="90"/>
    </row>
    <row r="240" spans="2:62" ht="18.899999999999999" customHeight="1">
      <c r="B240" s="1276"/>
      <c r="C240" s="1277"/>
      <c r="D240" s="697"/>
      <c r="E240" s="697"/>
      <c r="F240" s="901"/>
      <c r="G240" s="901"/>
      <c r="H240" s="901"/>
      <c r="I240" s="901"/>
      <c r="J240" s="901"/>
      <c r="K240" s="901"/>
      <c r="L240" s="901"/>
      <c r="M240" s="901"/>
      <c r="N240" s="901"/>
      <c r="O240" s="901"/>
      <c r="P240" s="901"/>
      <c r="Q240" s="901"/>
      <c r="R240" s="901"/>
      <c r="S240" s="902"/>
      <c r="T240" s="903"/>
      <c r="U240" s="903"/>
      <c r="V240" s="903"/>
      <c r="W240" s="903"/>
      <c r="X240" s="903"/>
      <c r="Y240" s="903"/>
      <c r="Z240" s="903"/>
      <c r="AA240" s="903"/>
      <c r="AB240" s="903"/>
      <c r="AC240" s="903"/>
      <c r="AD240" s="903"/>
      <c r="AE240" s="903"/>
      <c r="AF240" s="903"/>
      <c r="AG240" s="903"/>
      <c r="AH240" s="903"/>
      <c r="AI240" s="903"/>
      <c r="AJ240" s="903"/>
      <c r="AK240" s="903"/>
      <c r="AL240" s="903"/>
      <c r="AM240" s="903"/>
      <c r="AN240" s="904"/>
      <c r="AO240" s="901"/>
      <c r="AP240" s="901"/>
      <c r="AQ240" s="901"/>
      <c r="AR240" s="901"/>
      <c r="AS240" s="901"/>
      <c r="AT240" s="901"/>
      <c r="AU240" s="901"/>
      <c r="AV240" s="901"/>
      <c r="AW240" s="894"/>
      <c r="AX240" s="894"/>
      <c r="AY240" s="894"/>
      <c r="AZ240" s="894"/>
      <c r="BA240" s="894"/>
      <c r="BB240" s="894"/>
      <c r="BC240" s="894"/>
      <c r="BD240" s="894"/>
      <c r="BE240" s="894"/>
      <c r="BF240" s="894"/>
      <c r="BG240" s="895"/>
      <c r="BH240" s="90"/>
      <c r="BI240" s="90"/>
      <c r="BJ240" s="90"/>
    </row>
    <row r="241" spans="2:62" ht="18.899999999999999" customHeight="1">
      <c r="B241" s="1276"/>
      <c r="C241" s="1277"/>
      <c r="D241" s="697"/>
      <c r="E241" s="697"/>
      <c r="F241" s="901"/>
      <c r="G241" s="901"/>
      <c r="H241" s="901"/>
      <c r="I241" s="901"/>
      <c r="J241" s="901"/>
      <c r="K241" s="901"/>
      <c r="L241" s="901"/>
      <c r="M241" s="901"/>
      <c r="N241" s="901"/>
      <c r="O241" s="901"/>
      <c r="P241" s="901"/>
      <c r="Q241" s="901"/>
      <c r="R241" s="901"/>
      <c r="S241" s="905"/>
      <c r="T241" s="906"/>
      <c r="U241" s="906"/>
      <c r="V241" s="906"/>
      <c r="W241" s="906"/>
      <c r="X241" s="906"/>
      <c r="Y241" s="906"/>
      <c r="Z241" s="906"/>
      <c r="AA241" s="906"/>
      <c r="AB241" s="906"/>
      <c r="AC241" s="906"/>
      <c r="AD241" s="906"/>
      <c r="AE241" s="906"/>
      <c r="AF241" s="906"/>
      <c r="AG241" s="906"/>
      <c r="AH241" s="906"/>
      <c r="AI241" s="906"/>
      <c r="AJ241" s="906"/>
      <c r="AK241" s="906"/>
      <c r="AL241" s="906"/>
      <c r="AM241" s="906"/>
      <c r="AN241" s="907"/>
      <c r="AO241" s="901"/>
      <c r="AP241" s="901"/>
      <c r="AQ241" s="901"/>
      <c r="AR241" s="901"/>
      <c r="AS241" s="901"/>
      <c r="AT241" s="901"/>
      <c r="AU241" s="901"/>
      <c r="AV241" s="901"/>
      <c r="AW241" s="894"/>
      <c r="AX241" s="894"/>
      <c r="AY241" s="894"/>
      <c r="AZ241" s="894"/>
      <c r="BA241" s="894"/>
      <c r="BB241" s="894"/>
      <c r="BC241" s="894"/>
      <c r="BD241" s="894"/>
      <c r="BE241" s="894"/>
      <c r="BF241" s="894"/>
      <c r="BG241" s="895"/>
      <c r="BH241" s="90"/>
      <c r="BI241" s="90"/>
      <c r="BJ241" s="90"/>
    </row>
    <row r="242" spans="2:62" ht="18.899999999999999" customHeight="1">
      <c r="B242" s="1276"/>
      <c r="C242" s="1277"/>
      <c r="D242" s="697"/>
      <c r="E242" s="697"/>
      <c r="F242" s="901"/>
      <c r="G242" s="901"/>
      <c r="H242" s="901"/>
      <c r="I242" s="901"/>
      <c r="J242" s="901"/>
      <c r="K242" s="901"/>
      <c r="L242" s="901"/>
      <c r="M242" s="901"/>
      <c r="N242" s="901"/>
      <c r="O242" s="901"/>
      <c r="P242" s="901"/>
      <c r="Q242" s="901"/>
      <c r="R242" s="901"/>
      <c r="S242" s="902"/>
      <c r="T242" s="903"/>
      <c r="U242" s="903"/>
      <c r="V242" s="903"/>
      <c r="W242" s="903"/>
      <c r="X242" s="903"/>
      <c r="Y242" s="903"/>
      <c r="Z242" s="903"/>
      <c r="AA242" s="903"/>
      <c r="AB242" s="903"/>
      <c r="AC242" s="903"/>
      <c r="AD242" s="903"/>
      <c r="AE242" s="903"/>
      <c r="AF242" s="903"/>
      <c r="AG242" s="903"/>
      <c r="AH242" s="903"/>
      <c r="AI242" s="903"/>
      <c r="AJ242" s="903"/>
      <c r="AK242" s="903"/>
      <c r="AL242" s="903"/>
      <c r="AM242" s="903"/>
      <c r="AN242" s="904"/>
      <c r="AO242" s="901"/>
      <c r="AP242" s="901"/>
      <c r="AQ242" s="901"/>
      <c r="AR242" s="901"/>
      <c r="AS242" s="901"/>
      <c r="AT242" s="901"/>
      <c r="AU242" s="901"/>
      <c r="AV242" s="901"/>
      <c r="AW242" s="894"/>
      <c r="AX242" s="894"/>
      <c r="AY242" s="894"/>
      <c r="AZ242" s="894"/>
      <c r="BA242" s="894"/>
      <c r="BB242" s="894"/>
      <c r="BC242" s="894"/>
      <c r="BD242" s="894"/>
      <c r="BE242" s="894"/>
      <c r="BF242" s="894"/>
      <c r="BG242" s="895"/>
      <c r="BH242" s="90"/>
      <c r="BI242" s="90"/>
      <c r="BJ242" s="90"/>
    </row>
    <row r="243" spans="2:62" ht="18.899999999999999" customHeight="1">
      <c r="B243" s="1276"/>
      <c r="C243" s="1277"/>
      <c r="D243" s="697"/>
      <c r="E243" s="697"/>
      <c r="F243" s="901"/>
      <c r="G243" s="901"/>
      <c r="H243" s="901"/>
      <c r="I243" s="901"/>
      <c r="J243" s="901"/>
      <c r="K243" s="901"/>
      <c r="L243" s="901"/>
      <c r="M243" s="901"/>
      <c r="N243" s="901"/>
      <c r="O243" s="901"/>
      <c r="P243" s="901"/>
      <c r="Q243" s="901"/>
      <c r="R243" s="901"/>
      <c r="S243" s="905"/>
      <c r="T243" s="906"/>
      <c r="U243" s="906"/>
      <c r="V243" s="906"/>
      <c r="W243" s="906"/>
      <c r="X243" s="906"/>
      <c r="Y243" s="906"/>
      <c r="Z243" s="906"/>
      <c r="AA243" s="906"/>
      <c r="AB243" s="906"/>
      <c r="AC243" s="906"/>
      <c r="AD243" s="906"/>
      <c r="AE243" s="906"/>
      <c r="AF243" s="906"/>
      <c r="AG243" s="906"/>
      <c r="AH243" s="906"/>
      <c r="AI243" s="906"/>
      <c r="AJ243" s="906"/>
      <c r="AK243" s="906"/>
      <c r="AL243" s="906"/>
      <c r="AM243" s="906"/>
      <c r="AN243" s="907"/>
      <c r="AO243" s="901"/>
      <c r="AP243" s="901"/>
      <c r="AQ243" s="901"/>
      <c r="AR243" s="901"/>
      <c r="AS243" s="901"/>
      <c r="AT243" s="901"/>
      <c r="AU243" s="901"/>
      <c r="AV243" s="901"/>
      <c r="AW243" s="894"/>
      <c r="AX243" s="894"/>
      <c r="AY243" s="894"/>
      <c r="AZ243" s="894"/>
      <c r="BA243" s="894"/>
      <c r="BB243" s="894"/>
      <c r="BC243" s="894"/>
      <c r="BD243" s="894"/>
      <c r="BE243" s="894"/>
      <c r="BF243" s="894"/>
      <c r="BG243" s="895"/>
      <c r="BH243" s="90"/>
      <c r="BI243" s="90"/>
      <c r="BJ243" s="90"/>
    </row>
    <row r="244" spans="2:62" ht="18.899999999999999" customHeight="1">
      <c r="B244" s="875" t="s">
        <v>746</v>
      </c>
      <c r="C244" s="875"/>
      <c r="D244" s="875"/>
      <c r="E244" s="875"/>
      <c r="F244" s="875"/>
      <c r="G244" s="875"/>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BH244" s="90"/>
      <c r="BI244" s="90"/>
      <c r="BJ244" s="90"/>
    </row>
    <row r="245" spans="2:62" ht="18.899999999999999" customHeight="1">
      <c r="B245" s="90">
        <v>1</v>
      </c>
      <c r="C245" s="875" t="s">
        <v>2443</v>
      </c>
      <c r="D245" s="875"/>
      <c r="E245" s="875"/>
      <c r="F245" s="875"/>
      <c r="G245" s="875"/>
      <c r="H245" s="875"/>
      <c r="I245" s="875"/>
      <c r="J245" s="875"/>
      <c r="K245" s="875"/>
      <c r="L245" s="875"/>
      <c r="M245" s="875"/>
      <c r="N245" s="875"/>
      <c r="O245" s="875"/>
      <c r="P245" s="875"/>
      <c r="Q245" s="875"/>
      <c r="R245" s="875"/>
      <c r="S245" s="875"/>
      <c r="T245" s="875"/>
      <c r="U245" s="875"/>
      <c r="V245" s="875"/>
      <c r="W245" s="875"/>
      <c r="X245" s="875"/>
      <c r="Y245" s="875"/>
      <c r="Z245" s="875"/>
      <c r="AA245" s="875"/>
      <c r="AB245" s="875"/>
      <c r="AC245" s="875"/>
      <c r="AD245" s="875"/>
      <c r="AE245" s="875"/>
      <c r="AF245" s="875"/>
      <c r="AG245" s="875"/>
      <c r="AH245" s="875"/>
      <c r="AI245" s="875"/>
      <c r="AJ245" s="875"/>
      <c r="AK245" s="875"/>
      <c r="AL245" s="90"/>
      <c r="AM245" s="90"/>
      <c r="AN245" s="90"/>
      <c r="AO245" s="90"/>
      <c r="AP245" s="90"/>
      <c r="AQ245" s="90"/>
      <c r="AR245" s="90"/>
      <c r="AS245" s="90"/>
      <c r="AT245" s="90"/>
      <c r="AU245" s="90"/>
      <c r="AV245" s="90"/>
      <c r="AX245" s="90"/>
      <c r="AY245" s="90"/>
      <c r="AZ245" s="90"/>
      <c r="BA245" s="90"/>
      <c r="BB245" s="90"/>
      <c r="BC245" s="90"/>
      <c r="BD245" s="90"/>
      <c r="BE245" s="90"/>
      <c r="BF245" s="90"/>
      <c r="BG245" s="198"/>
      <c r="BH245" s="90"/>
      <c r="BI245" s="90"/>
      <c r="BJ245" s="90"/>
    </row>
    <row r="246" spans="2:62" ht="18.899999999999999" customHeight="1">
      <c r="B246" s="90"/>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90"/>
      <c r="BF246" s="90"/>
      <c r="BG246" s="90"/>
      <c r="BH246" s="90"/>
      <c r="BI246" s="90"/>
      <c r="BJ246" s="90"/>
    </row>
    <row r="247" spans="2:62" ht="18.75" customHeight="1">
      <c r="B247" s="90"/>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90"/>
      <c r="BF247" s="90"/>
      <c r="BG247" s="90"/>
      <c r="BH247" s="90"/>
      <c r="BI247" s="90"/>
      <c r="BJ247" s="90"/>
    </row>
    <row r="248" spans="2:62" ht="22.5" customHeight="1">
      <c r="B248" s="917" t="s">
        <v>750</v>
      </c>
      <c r="C248" s="917"/>
      <c r="D248" s="917"/>
      <c r="E248" s="917"/>
      <c r="F248" s="917"/>
      <c r="G248" s="917"/>
      <c r="H248" s="917"/>
      <c r="I248" s="917"/>
      <c r="J248" s="917"/>
      <c r="K248" s="917"/>
      <c r="L248" s="917"/>
      <c r="M248" s="917"/>
      <c r="N248" s="917"/>
      <c r="O248" s="917"/>
      <c r="P248" s="917"/>
      <c r="Q248" s="917"/>
      <c r="R248" s="917"/>
      <c r="S248" s="917"/>
      <c r="T248" s="917"/>
      <c r="U248" s="917"/>
      <c r="V248" s="917"/>
      <c r="W248" s="917"/>
      <c r="X248" s="917"/>
      <c r="Y248" s="917"/>
      <c r="Z248" s="917"/>
      <c r="AA248" s="917"/>
      <c r="AB248" s="917"/>
      <c r="AC248" s="917"/>
      <c r="AD248" s="917"/>
      <c r="AE248" s="917"/>
      <c r="AF248" s="917"/>
      <c r="AG248" s="917"/>
      <c r="AH248" s="917"/>
      <c r="AI248" s="917"/>
      <c r="AJ248" s="917"/>
      <c r="AK248" s="917"/>
      <c r="AL248" s="917"/>
      <c r="AM248" s="917"/>
      <c r="AN248" s="917"/>
      <c r="AO248" s="917"/>
      <c r="AP248" s="917"/>
      <c r="AQ248" s="917"/>
      <c r="AR248" s="917"/>
      <c r="AS248" s="917"/>
      <c r="AT248" s="917"/>
      <c r="AU248" s="917"/>
      <c r="AV248" s="917"/>
      <c r="AW248" s="917"/>
      <c r="AX248" s="917"/>
      <c r="AY248" s="917"/>
      <c r="AZ248" s="917"/>
      <c r="BA248" s="917"/>
      <c r="BB248" s="917"/>
      <c r="BC248" s="917"/>
      <c r="BD248" s="917"/>
      <c r="BE248" s="917"/>
      <c r="BF248" s="917"/>
      <c r="BG248" s="917"/>
      <c r="BH248" s="917"/>
      <c r="BI248" s="90"/>
      <c r="BJ248" s="90"/>
    </row>
    <row r="249" spans="2:62" ht="18.899999999999999" customHeight="1">
      <c r="B249" s="90"/>
      <c r="C249" s="90"/>
      <c r="D249" s="227"/>
      <c r="E249" s="227"/>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90"/>
      <c r="BF249" s="90"/>
      <c r="BG249" s="90"/>
      <c r="BH249" s="90"/>
      <c r="BI249" s="90"/>
      <c r="BJ249" s="90"/>
    </row>
    <row r="250" spans="2:62" ht="18.899999999999999" customHeight="1">
      <c r="B250" s="90"/>
      <c r="C250" s="90"/>
      <c r="D250" s="90"/>
      <c r="E250" s="90"/>
      <c r="F250" s="90"/>
      <c r="G250" s="90"/>
      <c r="H250" s="90"/>
      <c r="I250" s="90"/>
      <c r="J250" s="90"/>
      <c r="K250" s="90"/>
      <c r="L250" s="90"/>
      <c r="M250" s="90"/>
      <c r="N250" s="90"/>
      <c r="O250" s="90"/>
      <c r="P250" s="90"/>
      <c r="Q250" s="90"/>
      <c r="R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1216" t="str">
        <f>IF(ISBLANK('02入力票（その２）'!$G$168),"年　　　月　　　日",'02入力票（その２）'!$G$168)</f>
        <v>年　　　月　　　日</v>
      </c>
      <c r="AW250" s="1216"/>
      <c r="AX250" s="1216"/>
      <c r="AY250" s="1216"/>
      <c r="AZ250" s="1216"/>
      <c r="BA250" s="1216"/>
      <c r="BB250" s="1216"/>
      <c r="BC250" s="1216"/>
      <c r="BD250" s="1216"/>
      <c r="BE250" s="1216"/>
      <c r="BF250" s="1216"/>
      <c r="BG250" s="327"/>
      <c r="BH250" s="90"/>
      <c r="BI250" s="90"/>
      <c r="BJ250" s="90"/>
    </row>
    <row r="251" spans="2:62" ht="30" customHeight="1">
      <c r="B251" s="90"/>
      <c r="C251" s="932" t="s">
        <v>2516</v>
      </c>
      <c r="D251" s="932"/>
      <c r="E251" s="932"/>
      <c r="F251" s="932"/>
      <c r="G251" s="932"/>
      <c r="H251" s="932"/>
      <c r="I251" s="932"/>
      <c r="J251" s="932"/>
      <c r="K251" s="932"/>
      <c r="L251" s="932"/>
      <c r="M251" s="932"/>
      <c r="N251" s="932"/>
      <c r="O251" s="932"/>
      <c r="P251" s="932"/>
      <c r="Q251" s="932"/>
      <c r="R251" s="932"/>
      <c r="S251" s="932"/>
      <c r="T251" s="932"/>
      <c r="U251" s="932"/>
      <c r="V251" s="932"/>
      <c r="W251" s="932"/>
      <c r="X251" s="623" t="s">
        <v>673</v>
      </c>
      <c r="Y251" s="623"/>
      <c r="Z251" s="623"/>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row>
    <row r="252" spans="2:62" ht="18.899999999999999" customHeight="1">
      <c r="B252" s="90"/>
      <c r="C252" s="932"/>
      <c r="D252" s="932"/>
      <c r="E252" s="932"/>
      <c r="F252" s="932"/>
      <c r="G252" s="932"/>
      <c r="H252" s="932"/>
      <c r="I252" s="932"/>
      <c r="J252" s="932"/>
      <c r="K252" s="932"/>
      <c r="L252" s="932"/>
      <c r="M252" s="932"/>
      <c r="N252" s="932"/>
      <c r="O252" s="932"/>
      <c r="P252" s="932"/>
      <c r="Q252" s="932"/>
      <c r="R252" s="932"/>
      <c r="S252" s="932"/>
      <c r="T252" s="932"/>
      <c r="U252" s="932"/>
      <c r="V252" s="932"/>
      <c r="W252" s="932"/>
      <c r="X252" s="623"/>
      <c r="Y252" s="623"/>
      <c r="Z252" s="623"/>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row>
    <row r="253" spans="2:62" ht="18.899999999999999" customHeight="1">
      <c r="B253" s="90"/>
      <c r="C253" s="932"/>
      <c r="D253" s="932"/>
      <c r="E253" s="932"/>
      <c r="F253" s="932"/>
      <c r="G253" s="932"/>
      <c r="H253" s="932"/>
      <c r="I253" s="932"/>
      <c r="J253" s="932"/>
      <c r="K253" s="932"/>
      <c r="L253" s="932"/>
      <c r="M253" s="932"/>
      <c r="N253" s="932"/>
      <c r="O253" s="932"/>
      <c r="P253" s="932"/>
      <c r="Q253" s="932"/>
      <c r="R253" s="932"/>
      <c r="S253" s="932"/>
      <c r="T253" s="932"/>
      <c r="U253" s="932"/>
      <c r="V253" s="932"/>
      <c r="W253" s="932"/>
      <c r="X253" s="623"/>
      <c r="Y253" s="623"/>
      <c r="Z253" s="623"/>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row>
    <row r="254" spans="2:62" ht="18.899999999999999" customHeight="1">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row>
    <row r="255" spans="2:62" ht="15" customHeight="1">
      <c r="B255" s="90"/>
      <c r="C255" s="90"/>
      <c r="D255" s="90"/>
      <c r="E255" s="90"/>
      <c r="F255" s="90"/>
      <c r="G255" s="90"/>
      <c r="H255" s="218"/>
      <c r="I255" s="90"/>
      <c r="J255" s="90"/>
      <c r="K255" s="90"/>
      <c r="L255" s="90"/>
      <c r="M255" s="90"/>
      <c r="N255" s="90"/>
      <c r="O255" s="90"/>
      <c r="P255" s="90"/>
      <c r="Q255" s="90"/>
      <c r="R255" s="90"/>
      <c r="T255" s="89"/>
      <c r="U255" s="89"/>
      <c r="V255" s="89"/>
      <c r="W255" s="89"/>
      <c r="X255" s="89"/>
      <c r="Y255" s="846" t="s">
        <v>1119</v>
      </c>
      <c r="Z255" s="846"/>
      <c r="AA255" s="846"/>
      <c r="AB255" s="1337" t="str">
        <f>'02入力票（その２）'!I12</f>
        <v/>
      </c>
      <c r="AC255" s="1337"/>
      <c r="AD255" s="1337"/>
      <c r="AE255" s="1337"/>
      <c r="AF255" s="1337"/>
      <c r="AG255" s="89"/>
      <c r="AH255" s="89"/>
      <c r="AI255" s="89"/>
      <c r="AJ255" s="89"/>
      <c r="AK255" s="89"/>
      <c r="AL255" s="89"/>
      <c r="AM255" s="89"/>
      <c r="AN255" s="89"/>
      <c r="AO255" s="89"/>
      <c r="AP255" s="89"/>
      <c r="AQ255" s="89"/>
      <c r="AR255" s="89"/>
      <c r="AS255" s="89"/>
      <c r="AT255" s="89"/>
      <c r="AU255" s="89"/>
      <c r="AV255" s="89"/>
      <c r="AW255" s="89"/>
      <c r="AX255" s="90"/>
      <c r="AY255" s="90"/>
      <c r="AZ255" s="90"/>
      <c r="BA255" s="90"/>
      <c r="BB255" s="90"/>
      <c r="BC255" s="90"/>
      <c r="BD255" s="90"/>
      <c r="BE255" s="90"/>
      <c r="BF255" s="90"/>
      <c r="BG255" s="90"/>
      <c r="BH255" s="90"/>
      <c r="BI255" s="90"/>
      <c r="BJ255" s="90"/>
    </row>
    <row r="256" spans="2:62" ht="15" customHeight="1">
      <c r="B256" s="90"/>
      <c r="C256" s="90"/>
      <c r="D256" s="90"/>
      <c r="E256" s="90"/>
      <c r="F256" s="208"/>
      <c r="G256" s="218"/>
      <c r="H256" s="218"/>
      <c r="I256" s="90"/>
      <c r="J256" s="90"/>
      <c r="K256" s="90"/>
      <c r="L256" s="90"/>
      <c r="M256" s="90"/>
      <c r="N256" s="90"/>
      <c r="O256" s="90"/>
      <c r="P256" s="90"/>
      <c r="Q256" s="90"/>
      <c r="R256" s="90"/>
      <c r="S256" s="829" t="s">
        <v>44</v>
      </c>
      <c r="T256" s="829"/>
      <c r="U256" s="829"/>
      <c r="V256" s="829"/>
      <c r="W256" s="829"/>
      <c r="X256" s="829"/>
      <c r="Y256" s="89"/>
      <c r="Z256" s="89"/>
      <c r="AA256" s="89"/>
      <c r="AB256" s="89" t="str">
        <f>CONCATENATE(S216,"　",S217)</f>
        <v>※　選択してください。　</v>
      </c>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90"/>
      <c r="AY256" s="90"/>
      <c r="AZ256" s="90"/>
      <c r="BA256" s="90"/>
      <c r="BB256" s="90"/>
      <c r="BC256" s="90"/>
      <c r="BD256" s="90"/>
      <c r="BE256" s="90"/>
      <c r="BF256" s="90"/>
      <c r="BG256" s="90"/>
      <c r="BH256" s="90"/>
      <c r="BI256" s="90"/>
      <c r="BJ256" s="90"/>
    </row>
    <row r="257" spans="2:62" ht="15" customHeight="1">
      <c r="B257" s="90"/>
      <c r="C257" s="90"/>
      <c r="D257" s="90"/>
      <c r="E257" s="90"/>
      <c r="F257" s="208"/>
      <c r="G257" s="218"/>
      <c r="H257" s="218"/>
      <c r="I257" s="90"/>
      <c r="J257" s="90"/>
      <c r="K257" s="90"/>
      <c r="L257" s="90"/>
      <c r="M257" s="90"/>
      <c r="N257" s="90"/>
      <c r="O257" s="90"/>
      <c r="P257" s="90"/>
      <c r="Q257" s="90"/>
      <c r="R257" s="90"/>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90"/>
      <c r="AY257" s="90"/>
      <c r="AZ257" s="90"/>
      <c r="BA257" s="90"/>
      <c r="BB257" s="90"/>
      <c r="BC257" s="90"/>
      <c r="BD257" s="90"/>
      <c r="BE257" s="90"/>
      <c r="BF257" s="90"/>
      <c r="BG257" s="90"/>
      <c r="BH257" s="90"/>
      <c r="BI257" s="90"/>
      <c r="BJ257" s="90"/>
    </row>
    <row r="258" spans="2:62" ht="15" customHeight="1">
      <c r="B258" s="90"/>
      <c r="C258" s="90"/>
      <c r="D258" s="90"/>
      <c r="E258" s="90"/>
      <c r="F258" s="208"/>
      <c r="G258" s="235"/>
      <c r="H258" s="235"/>
      <c r="I258" s="90"/>
      <c r="K258" s="89"/>
      <c r="L258" s="89"/>
      <c r="M258" s="89"/>
      <c r="N258" s="89"/>
      <c r="O258" s="90"/>
      <c r="P258" s="90"/>
      <c r="Q258" s="90"/>
      <c r="R258" s="90"/>
      <c r="S258" s="829" t="s">
        <v>609</v>
      </c>
      <c r="T258" s="829"/>
      <c r="U258" s="829"/>
      <c r="V258" s="829"/>
      <c r="W258" s="829"/>
      <c r="X258" s="829"/>
      <c r="Y258" s="90"/>
      <c r="Z258" s="90"/>
      <c r="AA258" s="90"/>
      <c r="AB258" s="89" t="str">
        <f>'02入力票（その２）'!I21</f>
        <v/>
      </c>
      <c r="AC258" s="89"/>
      <c r="AD258" s="89"/>
      <c r="AE258" s="89"/>
      <c r="AF258" s="89"/>
      <c r="AG258" s="89"/>
      <c r="AH258" s="89"/>
      <c r="AI258" s="89"/>
      <c r="AJ258" s="89"/>
      <c r="AK258" s="89"/>
      <c r="AL258" s="89"/>
      <c r="AM258" s="89"/>
      <c r="AN258" s="89"/>
      <c r="AO258" s="89"/>
      <c r="AP258" s="89"/>
      <c r="AQ258" s="89"/>
      <c r="AR258" s="90"/>
      <c r="AS258" s="90"/>
      <c r="AT258" s="90"/>
      <c r="AU258" s="90"/>
      <c r="AV258" s="90"/>
      <c r="AW258" s="90"/>
      <c r="AX258" s="90"/>
      <c r="AY258" s="90"/>
      <c r="AZ258" s="90"/>
      <c r="BA258" s="90"/>
      <c r="BB258" s="90"/>
      <c r="BC258" s="90"/>
      <c r="BD258" s="90"/>
      <c r="BE258" s="90"/>
      <c r="BF258" s="90"/>
      <c r="BG258" s="90"/>
      <c r="BH258" s="90"/>
      <c r="BI258" s="90"/>
      <c r="BJ258" s="90"/>
    </row>
    <row r="259" spans="2:62" ht="15" customHeight="1">
      <c r="B259" s="90"/>
      <c r="C259" s="90"/>
      <c r="D259" s="90"/>
      <c r="E259" s="90"/>
      <c r="F259" s="208"/>
      <c r="G259" s="235"/>
      <c r="H259" s="235"/>
      <c r="I259" s="90"/>
      <c r="J259" s="89"/>
      <c r="K259" s="89"/>
      <c r="L259" s="324" t="s">
        <v>751</v>
      </c>
      <c r="M259" s="89"/>
      <c r="N259" s="89"/>
      <c r="O259" s="90"/>
      <c r="P259" s="90"/>
      <c r="Q259" s="90"/>
      <c r="R259" s="90"/>
      <c r="S259" s="89"/>
      <c r="T259" s="89"/>
      <c r="U259" s="89"/>
      <c r="V259" s="89"/>
      <c r="W259" s="89"/>
      <c r="X259" s="89"/>
      <c r="Y259" s="90"/>
      <c r="Z259" s="90"/>
      <c r="AA259" s="90"/>
      <c r="AB259" s="89"/>
      <c r="AC259" s="89"/>
      <c r="AD259" s="89"/>
      <c r="AE259" s="89"/>
      <c r="AF259" s="89"/>
      <c r="AG259" s="89"/>
      <c r="AH259" s="89"/>
      <c r="AI259" s="89"/>
      <c r="AJ259" s="89"/>
      <c r="AK259" s="89"/>
      <c r="AL259" s="89"/>
      <c r="AM259" s="89"/>
      <c r="AN259" s="89"/>
      <c r="AO259" s="89"/>
      <c r="AP259" s="89"/>
      <c r="AQ259" s="89"/>
      <c r="AR259" s="90"/>
      <c r="AS259" s="90"/>
      <c r="AT259" s="90"/>
      <c r="AU259" s="90"/>
      <c r="AV259" s="90"/>
      <c r="AW259" s="90"/>
      <c r="AX259" s="90"/>
      <c r="AY259" s="90"/>
      <c r="AZ259" s="90"/>
      <c r="BA259" s="90"/>
      <c r="BB259" s="90"/>
      <c r="BC259" s="90"/>
      <c r="BD259" s="90"/>
      <c r="BE259" s="90"/>
      <c r="BF259" s="90"/>
      <c r="BG259" s="90"/>
      <c r="BH259" s="90"/>
      <c r="BI259" s="90"/>
      <c r="BJ259" s="90"/>
    </row>
    <row r="260" spans="2:62" ht="15" customHeight="1">
      <c r="B260" s="90"/>
      <c r="C260" s="90"/>
      <c r="D260" s="90"/>
      <c r="E260" s="90"/>
      <c r="F260" s="208"/>
      <c r="G260" s="255"/>
      <c r="H260" s="255"/>
      <c r="I260" s="90"/>
      <c r="J260" s="90"/>
      <c r="K260" s="90"/>
      <c r="L260" s="90"/>
      <c r="M260" s="90"/>
      <c r="N260" s="90"/>
      <c r="O260" s="90"/>
      <c r="P260" s="255"/>
      <c r="Q260" s="90"/>
      <c r="R260" s="90"/>
      <c r="S260" s="829" t="s">
        <v>752</v>
      </c>
      <c r="T260" s="829"/>
      <c r="U260" s="829"/>
      <c r="V260" s="829"/>
      <c r="W260" s="829"/>
      <c r="X260" s="829"/>
      <c r="Y260" s="90"/>
      <c r="Z260" s="90"/>
      <c r="AA260" s="90"/>
      <c r="AB260" s="89" t="str">
        <f>CONCATENATE('02入力票（その２）'!I23,"　",'02入力票（その２）'!I24)</f>
        <v>　</v>
      </c>
      <c r="AC260" s="89"/>
      <c r="AD260" s="89"/>
      <c r="AE260" s="89"/>
      <c r="AF260" s="89"/>
      <c r="AG260" s="89"/>
      <c r="AH260" s="89"/>
      <c r="AI260" s="89"/>
      <c r="AJ260" s="89"/>
      <c r="AK260" s="89"/>
      <c r="AL260" s="89"/>
      <c r="AM260" s="89"/>
      <c r="AN260" s="89"/>
      <c r="AO260" s="89"/>
      <c r="AP260" s="89"/>
      <c r="AQ260" s="89"/>
      <c r="AR260" s="90"/>
      <c r="AS260" s="90"/>
      <c r="AT260" s="90"/>
      <c r="AU260" s="90"/>
      <c r="AV260" s="90"/>
      <c r="AW260" s="90"/>
      <c r="AX260" s="90"/>
      <c r="AY260" s="90"/>
      <c r="AZ260" s="90"/>
      <c r="BA260" s="90"/>
      <c r="BB260" s="90"/>
      <c r="BC260" s="90"/>
      <c r="BD260" s="90"/>
      <c r="BE260" s="90"/>
      <c r="BF260" s="90"/>
      <c r="BG260" s="90"/>
      <c r="BH260" s="90"/>
      <c r="BI260" s="90"/>
      <c r="BJ260" s="90"/>
    </row>
    <row r="261" spans="2:62" ht="15" customHeight="1">
      <c r="B261" s="90"/>
      <c r="C261" s="90"/>
      <c r="D261" s="90"/>
      <c r="E261" s="90"/>
      <c r="F261" s="208"/>
      <c r="G261" s="235"/>
      <c r="H261" s="235"/>
      <c r="I261" s="90"/>
      <c r="J261" s="90"/>
      <c r="K261" s="90"/>
      <c r="L261" s="90"/>
      <c r="M261" s="90"/>
      <c r="N261" s="90"/>
      <c r="O261" s="90"/>
      <c r="P261" s="90"/>
      <c r="Q261" s="90"/>
      <c r="R261" s="90"/>
      <c r="S261" s="89"/>
      <c r="T261" s="89"/>
      <c r="U261" s="89"/>
      <c r="V261" s="89"/>
      <c r="W261" s="89"/>
      <c r="X261" s="89"/>
      <c r="Y261" s="90"/>
      <c r="Z261" s="90"/>
      <c r="AA261" s="90"/>
      <c r="AB261" s="89"/>
      <c r="AC261" s="89"/>
      <c r="AD261" s="89"/>
      <c r="AE261" s="89"/>
      <c r="AF261" s="89"/>
      <c r="AG261" s="89"/>
      <c r="AH261" s="89"/>
      <c r="AI261" s="89"/>
      <c r="AJ261" s="89"/>
      <c r="AK261" s="89"/>
      <c r="AL261" s="89"/>
      <c r="AM261" s="89"/>
      <c r="AN261" s="89"/>
      <c r="AO261" s="89"/>
      <c r="AP261" s="89"/>
      <c r="AQ261" s="89"/>
      <c r="AR261" s="90"/>
      <c r="AS261" s="90"/>
      <c r="AT261" s="90"/>
      <c r="AU261" s="90"/>
      <c r="AV261" s="90"/>
      <c r="AW261" s="90"/>
      <c r="AX261" s="90"/>
      <c r="AY261" s="90"/>
      <c r="AZ261" s="90"/>
      <c r="BA261" s="90"/>
      <c r="BB261" s="90"/>
      <c r="BC261" s="90"/>
      <c r="BD261" s="90"/>
      <c r="BE261" s="90"/>
      <c r="BF261" s="90"/>
      <c r="BG261" s="90"/>
      <c r="BH261" s="90"/>
      <c r="BI261" s="90"/>
      <c r="BJ261" s="90"/>
    </row>
    <row r="262" spans="2:62" ht="15" customHeight="1">
      <c r="B262" s="90"/>
      <c r="C262" s="90"/>
      <c r="D262" s="90"/>
      <c r="E262" s="90"/>
      <c r="F262" s="208"/>
      <c r="G262" s="235"/>
      <c r="H262" s="235"/>
      <c r="I262" s="90"/>
      <c r="J262" s="90"/>
      <c r="K262" s="90"/>
      <c r="L262" s="90"/>
      <c r="M262" s="90"/>
      <c r="N262" s="90"/>
      <c r="O262" s="90"/>
      <c r="P262" s="90"/>
      <c r="Q262" s="90"/>
      <c r="R262" s="90"/>
      <c r="S262" s="829" t="s">
        <v>614</v>
      </c>
      <c r="T262" s="829"/>
      <c r="U262" s="829"/>
      <c r="V262" s="829"/>
      <c r="W262" s="829"/>
      <c r="X262" s="829"/>
      <c r="Y262" s="90"/>
      <c r="Z262" s="90"/>
      <c r="AA262" s="90"/>
      <c r="AB262" s="89" t="str">
        <f>'02入力票（その２）'!I26</f>
        <v/>
      </c>
      <c r="AC262" s="89"/>
      <c r="AD262" s="89"/>
      <c r="AE262" s="89"/>
      <c r="AF262" s="89"/>
      <c r="AG262" s="89"/>
      <c r="AH262" s="89"/>
      <c r="AI262" s="89"/>
      <c r="AJ262" s="89"/>
      <c r="AK262" s="89"/>
      <c r="AL262" s="89"/>
      <c r="AM262" s="89"/>
      <c r="AN262" s="89"/>
      <c r="AO262" s="89"/>
      <c r="AP262" s="89"/>
      <c r="AQ262" s="89"/>
      <c r="AR262" s="90"/>
      <c r="AS262" s="218" t="s">
        <v>753</v>
      </c>
      <c r="AT262" s="218"/>
      <c r="AU262" s="218"/>
      <c r="AV262" s="90"/>
      <c r="AW262" s="90"/>
      <c r="AX262" s="90"/>
      <c r="AY262" s="90"/>
      <c r="AZ262" s="90"/>
      <c r="BA262" s="90"/>
      <c r="BB262" s="90"/>
      <c r="BC262" s="90"/>
      <c r="BD262" s="90"/>
      <c r="BE262" s="90"/>
      <c r="BF262" s="90"/>
      <c r="BG262" s="90"/>
      <c r="BH262" s="90"/>
      <c r="BI262" s="90"/>
      <c r="BJ262" s="90"/>
    </row>
    <row r="263" spans="2:62" ht="15" customHeight="1">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row>
    <row r="264" spans="2:62" ht="15" customHeight="1">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row>
    <row r="265" spans="2:62" ht="15" customHeight="1">
      <c r="B265" s="90"/>
      <c r="C265" s="90"/>
      <c r="D265" s="90"/>
      <c r="E265" s="235"/>
      <c r="F265" s="235"/>
      <c r="G265" s="235"/>
      <c r="H265" s="235"/>
      <c r="I265" s="235"/>
      <c r="J265" s="235"/>
      <c r="K265" s="235"/>
      <c r="L265" s="235"/>
      <c r="M265" s="235"/>
      <c r="N265" s="235"/>
      <c r="O265" s="235"/>
      <c r="P265" s="235"/>
      <c r="Q265" s="235"/>
      <c r="R265" s="235"/>
      <c r="S265" s="89" t="s">
        <v>754</v>
      </c>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90"/>
      <c r="BG265" s="90"/>
      <c r="BH265" s="90"/>
      <c r="BI265" s="90"/>
      <c r="BJ265" s="90"/>
    </row>
    <row r="266" spans="2:62" ht="15" customHeight="1">
      <c r="B266" s="90"/>
      <c r="C266" s="90"/>
      <c r="D266" s="90"/>
      <c r="E266" s="90"/>
      <c r="F266" s="90"/>
      <c r="G266" s="90"/>
      <c r="H266" s="90"/>
      <c r="I266" s="90"/>
      <c r="J266" s="90"/>
      <c r="K266" s="90"/>
      <c r="L266" s="90"/>
      <c r="M266" s="90"/>
      <c r="N266" s="90"/>
      <c r="O266" s="90"/>
      <c r="P266" s="90"/>
      <c r="Q266" s="90"/>
      <c r="R266" s="90"/>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90"/>
      <c r="BG266" s="90"/>
      <c r="BH266" s="90"/>
      <c r="BI266" s="90"/>
      <c r="BJ266" s="90"/>
    </row>
    <row r="267" spans="2:62" ht="15" customHeight="1">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row>
    <row r="268" spans="2:62" ht="15" customHeight="1">
      <c r="B268" s="90"/>
      <c r="C268" s="90"/>
      <c r="D268" s="90"/>
      <c r="E268" s="90"/>
      <c r="F268" s="90"/>
      <c r="G268" s="90"/>
      <c r="H268" s="90"/>
      <c r="I268" s="90"/>
      <c r="J268" s="90"/>
      <c r="K268" s="90"/>
      <c r="L268" s="90"/>
      <c r="M268" s="90"/>
      <c r="N268" s="90"/>
      <c r="O268" s="90"/>
      <c r="P268" s="90"/>
      <c r="Q268" s="90"/>
      <c r="R268" s="90"/>
      <c r="Y268" s="846" t="s">
        <v>842</v>
      </c>
      <c r="Z268" s="846"/>
      <c r="AA268" s="846"/>
      <c r="AB268" s="1337" t="str">
        <f>'02入力票（その２）'!I31</f>
        <v/>
      </c>
      <c r="AC268" s="1337"/>
      <c r="AD268" s="1337"/>
      <c r="AE268" s="1337"/>
      <c r="AF268" s="1337"/>
      <c r="AG268" s="266"/>
      <c r="AH268" s="266"/>
      <c r="AI268" s="266"/>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row>
    <row r="269" spans="2:62" ht="15" customHeight="1">
      <c r="B269" s="90"/>
      <c r="C269" s="90"/>
      <c r="D269" s="90"/>
      <c r="E269" s="90"/>
      <c r="F269" s="90"/>
      <c r="G269" s="90"/>
      <c r="H269" s="90"/>
      <c r="I269" s="90"/>
      <c r="J269" s="90"/>
      <c r="K269" s="90"/>
      <c r="L269" s="90"/>
      <c r="M269" s="90"/>
      <c r="N269" s="90"/>
      <c r="O269" s="90"/>
      <c r="P269" s="90"/>
      <c r="Q269" s="90"/>
      <c r="R269" s="90"/>
      <c r="S269" s="829" t="s">
        <v>44</v>
      </c>
      <c r="T269" s="829"/>
      <c r="U269" s="829"/>
      <c r="V269" s="829"/>
      <c r="W269" s="829"/>
      <c r="X269" s="829"/>
      <c r="Y269" s="90"/>
      <c r="Z269" s="90"/>
      <c r="AA269" s="265"/>
      <c r="AB269" s="89" t="str">
        <f>S218</f>
        <v>※　選択してください。</v>
      </c>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90"/>
      <c r="AY269" s="90"/>
      <c r="AZ269" s="90"/>
      <c r="BA269" s="90"/>
      <c r="BB269" s="90"/>
      <c r="BC269" s="90"/>
      <c r="BD269" s="90"/>
      <c r="BE269" s="90"/>
      <c r="BF269" s="90"/>
      <c r="BG269" s="90"/>
      <c r="BH269" s="90"/>
      <c r="BI269" s="90"/>
      <c r="BJ269" s="90"/>
    </row>
    <row r="270" spans="2:62" ht="15" customHeight="1">
      <c r="B270" s="90"/>
      <c r="C270" s="90"/>
      <c r="D270" s="90"/>
      <c r="E270" s="90"/>
      <c r="F270" s="90"/>
      <c r="G270" s="90"/>
      <c r="H270" s="90"/>
      <c r="I270" s="90"/>
      <c r="J270" s="90"/>
      <c r="K270" s="90"/>
      <c r="L270" s="90"/>
      <c r="M270" s="90"/>
      <c r="N270" s="90"/>
      <c r="O270" s="90"/>
      <c r="P270" s="90"/>
      <c r="Q270" s="90"/>
      <c r="R270" s="90"/>
      <c r="S270" s="89"/>
      <c r="T270" s="89"/>
      <c r="U270" s="89"/>
      <c r="V270" s="89"/>
      <c r="W270" s="89"/>
      <c r="X270" s="89"/>
      <c r="Y270" s="90"/>
      <c r="Z270" s="90"/>
      <c r="AA270" s="265"/>
      <c r="AB270" s="89" t="str">
        <f>'02入力票（その２）'!I39</f>
        <v/>
      </c>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90"/>
      <c r="AY270" s="90"/>
      <c r="AZ270" s="90"/>
      <c r="BA270" s="90"/>
      <c r="BB270" s="90"/>
      <c r="BC270" s="90"/>
      <c r="BD270" s="90"/>
      <c r="BE270" s="90"/>
      <c r="BF270" s="90"/>
      <c r="BG270" s="90"/>
      <c r="BH270" s="90"/>
      <c r="BI270" s="90"/>
      <c r="BJ270" s="90"/>
    </row>
    <row r="271" spans="2:62" ht="15" customHeight="1">
      <c r="B271" s="90"/>
      <c r="C271" s="90"/>
      <c r="D271" s="90"/>
      <c r="E271" s="90"/>
      <c r="F271" s="90"/>
      <c r="G271" s="90"/>
      <c r="H271" s="90"/>
      <c r="I271" s="90"/>
      <c r="K271" s="89"/>
      <c r="L271" s="89"/>
      <c r="M271" s="89"/>
      <c r="N271" s="89"/>
      <c r="O271" s="90"/>
      <c r="P271" s="90"/>
      <c r="Q271" s="90"/>
      <c r="R271" s="90"/>
      <c r="S271" s="829" t="s">
        <v>609</v>
      </c>
      <c r="T271" s="829"/>
      <c r="U271" s="829"/>
      <c r="V271" s="829"/>
      <c r="W271" s="829"/>
      <c r="X271" s="829"/>
      <c r="Y271" s="90"/>
      <c r="Z271" s="90"/>
      <c r="AA271" s="235"/>
      <c r="AB271" s="89" t="str">
        <f>'02入力票（その２）'!I41</f>
        <v/>
      </c>
      <c r="AC271" s="89"/>
      <c r="AD271" s="89"/>
      <c r="AE271" s="89"/>
      <c r="AF271" s="89"/>
      <c r="AG271" s="89"/>
      <c r="AH271" s="89"/>
      <c r="AI271" s="89"/>
      <c r="AJ271" s="89"/>
      <c r="AK271" s="89"/>
      <c r="AL271" s="89"/>
      <c r="AM271" s="89"/>
      <c r="AN271" s="89"/>
      <c r="AO271" s="89"/>
      <c r="AP271" s="89"/>
      <c r="AQ271" s="89"/>
      <c r="AR271" s="90"/>
      <c r="AS271" s="90"/>
      <c r="AT271" s="90"/>
      <c r="AU271" s="90"/>
      <c r="AV271" s="90"/>
      <c r="AW271" s="90"/>
      <c r="AX271" s="90"/>
      <c r="AY271" s="90"/>
      <c r="AZ271" s="90"/>
      <c r="BA271" s="90"/>
      <c r="BB271" s="90"/>
      <c r="BC271" s="90"/>
      <c r="BD271" s="90"/>
      <c r="BE271" s="90"/>
      <c r="BF271" s="90"/>
      <c r="BG271" s="90"/>
      <c r="BH271" s="90"/>
      <c r="BI271" s="90"/>
      <c r="BJ271" s="90"/>
    </row>
    <row r="272" spans="2:62" ht="15" customHeight="1">
      <c r="B272" s="90"/>
      <c r="C272" s="90"/>
      <c r="D272" s="90"/>
      <c r="E272" s="90"/>
      <c r="F272" s="90"/>
      <c r="G272" s="90"/>
      <c r="H272" s="90"/>
      <c r="I272" s="90"/>
      <c r="J272" s="89"/>
      <c r="K272" s="89"/>
      <c r="L272" s="324" t="s">
        <v>755</v>
      </c>
      <c r="M272" s="89"/>
      <c r="N272" s="89"/>
      <c r="O272" s="90"/>
      <c r="P272" s="90"/>
      <c r="Q272" s="90"/>
      <c r="R272" s="90"/>
      <c r="S272" s="89"/>
      <c r="T272" s="89"/>
      <c r="U272" s="89"/>
      <c r="V272" s="89"/>
      <c r="W272" s="89"/>
      <c r="X272" s="89"/>
      <c r="Y272" s="90"/>
      <c r="Z272" s="90"/>
      <c r="AA272" s="235"/>
      <c r="AB272" s="89"/>
      <c r="AC272" s="89"/>
      <c r="AD272" s="89"/>
      <c r="AE272" s="89"/>
      <c r="AF272" s="89"/>
      <c r="AG272" s="89"/>
      <c r="AH272" s="89"/>
      <c r="AI272" s="89"/>
      <c r="AJ272" s="89"/>
      <c r="AK272" s="89"/>
      <c r="AL272" s="89"/>
      <c r="AM272" s="89"/>
      <c r="AN272" s="89"/>
      <c r="AO272" s="89"/>
      <c r="AP272" s="89"/>
      <c r="AQ272" s="89"/>
      <c r="AR272" s="90"/>
      <c r="AS272" s="90"/>
      <c r="AT272" s="90"/>
      <c r="AU272" s="90"/>
      <c r="AV272" s="90"/>
      <c r="AW272" s="90"/>
      <c r="AX272" s="90"/>
      <c r="AY272" s="90"/>
      <c r="AZ272" s="90"/>
      <c r="BA272" s="90"/>
      <c r="BB272" s="90"/>
      <c r="BC272" s="90"/>
      <c r="BD272" s="90"/>
      <c r="BE272" s="90"/>
      <c r="BF272" s="90"/>
      <c r="BG272" s="90"/>
      <c r="BH272" s="90"/>
      <c r="BI272" s="90"/>
      <c r="BJ272" s="90"/>
    </row>
    <row r="273" spans="2:62" ht="15" customHeight="1">
      <c r="B273" s="90"/>
      <c r="C273" s="90"/>
      <c r="D273" s="90"/>
      <c r="E273" s="90"/>
      <c r="F273" s="90"/>
      <c r="G273" s="90"/>
      <c r="H273" s="90"/>
      <c r="I273" s="90"/>
      <c r="J273" s="90"/>
      <c r="K273" s="90"/>
      <c r="L273" s="90"/>
      <c r="M273" s="90"/>
      <c r="N273" s="90"/>
      <c r="O273" s="90"/>
      <c r="P273" s="90"/>
      <c r="Q273" s="90"/>
      <c r="R273" s="90"/>
      <c r="S273" s="829" t="s">
        <v>756</v>
      </c>
      <c r="T273" s="829"/>
      <c r="U273" s="829"/>
      <c r="V273" s="829"/>
      <c r="W273" s="829"/>
      <c r="X273" s="829"/>
      <c r="Y273" s="90"/>
      <c r="Z273" s="90"/>
      <c r="AA273" s="255" t="s">
        <v>757</v>
      </c>
      <c r="AB273" s="89" t="str">
        <f>CONCATENATE('02入力票（その２）'!I43,"　",'02入力票（その２）'!I44)</f>
        <v>　</v>
      </c>
      <c r="AC273" s="89"/>
      <c r="AD273" s="89"/>
      <c r="AE273" s="89"/>
      <c r="AF273" s="89"/>
      <c r="AG273" s="89"/>
      <c r="AH273" s="89"/>
      <c r="AI273" s="89"/>
      <c r="AJ273" s="89"/>
      <c r="AK273" s="89"/>
      <c r="AL273" s="89"/>
      <c r="AM273" s="89"/>
      <c r="AN273" s="89"/>
      <c r="AO273" s="89"/>
      <c r="AP273" s="89"/>
      <c r="AQ273" s="89"/>
      <c r="AR273" s="90"/>
      <c r="AS273" s="270" t="s">
        <v>677</v>
      </c>
      <c r="AT273" s="90"/>
      <c r="AU273" s="90"/>
      <c r="AV273" s="90"/>
      <c r="AW273" s="90"/>
      <c r="AX273" s="90"/>
      <c r="AY273" s="90"/>
      <c r="AZ273" s="90"/>
      <c r="BA273" s="90"/>
      <c r="BB273" s="90"/>
      <c r="BC273" s="90"/>
      <c r="BD273" s="90"/>
      <c r="BE273" s="90"/>
      <c r="BF273" s="90"/>
      <c r="BG273" s="90"/>
      <c r="BH273" s="90"/>
      <c r="BI273" s="90"/>
      <c r="BJ273" s="90"/>
    </row>
    <row r="274" spans="2:62" ht="15" customHeight="1">
      <c r="B274" s="90"/>
      <c r="C274" s="90"/>
      <c r="D274" s="90"/>
      <c r="E274" s="90"/>
      <c r="F274" s="90"/>
      <c r="G274" s="90"/>
      <c r="H274" s="90"/>
      <c r="I274" s="90"/>
      <c r="J274" s="90"/>
      <c r="K274" s="90"/>
      <c r="L274" s="90"/>
      <c r="M274" s="90"/>
      <c r="N274" s="90"/>
      <c r="O274" s="90"/>
      <c r="P274" s="90"/>
      <c r="Q274" s="90"/>
      <c r="R274" s="90"/>
      <c r="S274" s="89"/>
      <c r="T274" s="89"/>
      <c r="U274" s="89"/>
      <c r="V274" s="89"/>
      <c r="W274" s="89"/>
      <c r="X274" s="89"/>
      <c r="Y274" s="90"/>
      <c r="Z274" s="90"/>
      <c r="AA274" s="235"/>
      <c r="AB274" s="89"/>
      <c r="AC274" s="89"/>
      <c r="AD274" s="89"/>
      <c r="AE274" s="89"/>
      <c r="AF274" s="89"/>
      <c r="AG274" s="89"/>
      <c r="AH274" s="89"/>
      <c r="AI274" s="89"/>
      <c r="AJ274" s="89"/>
      <c r="AK274" s="89"/>
      <c r="AL274" s="89"/>
      <c r="AM274" s="89"/>
      <c r="AN274" s="89"/>
      <c r="AO274" s="89"/>
      <c r="AP274" s="89"/>
      <c r="AQ274" s="89"/>
      <c r="AR274" s="90"/>
      <c r="AS274" s="90"/>
      <c r="AT274" s="90"/>
      <c r="AU274" s="90"/>
      <c r="AV274" s="90"/>
      <c r="AW274" s="90"/>
      <c r="AX274" s="90"/>
      <c r="AY274" s="90"/>
      <c r="AZ274" s="90"/>
      <c r="BA274" s="90"/>
      <c r="BB274" s="90"/>
      <c r="BC274" s="90"/>
      <c r="BD274" s="90"/>
      <c r="BE274" s="90"/>
      <c r="BF274" s="90"/>
      <c r="BG274" s="90"/>
      <c r="BH274" s="90"/>
      <c r="BI274" s="90"/>
      <c r="BJ274" s="90"/>
    </row>
    <row r="275" spans="2:62" ht="15" customHeight="1">
      <c r="B275" s="90"/>
      <c r="C275" s="90"/>
      <c r="D275" s="90"/>
      <c r="E275" s="90"/>
      <c r="F275" s="90"/>
      <c r="G275" s="90"/>
      <c r="H275" s="90"/>
      <c r="I275" s="90"/>
      <c r="J275" s="90"/>
      <c r="K275" s="90"/>
      <c r="L275" s="90"/>
      <c r="M275" s="90"/>
      <c r="N275" s="90"/>
      <c r="O275" s="90"/>
      <c r="P275" s="90"/>
      <c r="Q275" s="90"/>
      <c r="R275" s="90"/>
      <c r="S275" s="829" t="s">
        <v>614</v>
      </c>
      <c r="T275" s="829"/>
      <c r="U275" s="829"/>
      <c r="V275" s="829"/>
      <c r="W275" s="829"/>
      <c r="X275" s="829"/>
      <c r="Y275" s="90"/>
      <c r="Z275" s="90"/>
      <c r="AA275" s="235" t="s">
        <v>757</v>
      </c>
      <c r="AB275" s="89" t="str">
        <f>'02入力票（その２）'!I46</f>
        <v/>
      </c>
      <c r="AC275" s="89"/>
      <c r="AD275" s="89"/>
      <c r="AE275" s="89"/>
      <c r="AF275" s="89"/>
      <c r="AG275" s="89"/>
      <c r="AH275" s="89"/>
      <c r="AI275" s="89"/>
      <c r="AJ275" s="89"/>
      <c r="AK275" s="89"/>
      <c r="AL275" s="89"/>
      <c r="AM275" s="89"/>
      <c r="AN275" s="89"/>
      <c r="AO275" s="89"/>
      <c r="AP275" s="89"/>
      <c r="AQ275" s="89"/>
      <c r="AR275" s="90"/>
      <c r="AS275" s="90"/>
      <c r="AT275" s="90"/>
      <c r="AU275" s="90"/>
      <c r="AV275" s="90"/>
      <c r="AW275" s="90"/>
      <c r="AX275" s="90"/>
      <c r="AY275" s="90"/>
      <c r="AZ275" s="90"/>
      <c r="BA275" s="90"/>
      <c r="BB275" s="90"/>
      <c r="BC275" s="90"/>
      <c r="BD275" s="90"/>
      <c r="BE275" s="90"/>
      <c r="BF275" s="90"/>
      <c r="BG275" s="90"/>
      <c r="BH275" s="90"/>
      <c r="BI275" s="90"/>
      <c r="BJ275" s="90"/>
    </row>
    <row r="276" spans="2:62" ht="15" customHeight="1">
      <c r="B276" s="90"/>
      <c r="C276" s="90"/>
      <c r="D276" s="90"/>
      <c r="E276" s="90"/>
      <c r="F276" s="90"/>
      <c r="G276" s="90"/>
      <c r="H276" s="90"/>
      <c r="I276" s="90"/>
      <c r="J276" s="90"/>
      <c r="K276" s="90"/>
      <c r="L276" s="90"/>
      <c r="M276" s="90"/>
      <c r="N276" s="90"/>
      <c r="O276" s="90"/>
      <c r="P276" s="90"/>
      <c r="Q276" s="90"/>
      <c r="R276" s="90"/>
      <c r="S276" s="209"/>
      <c r="T276" s="209"/>
      <c r="U276" s="209"/>
      <c r="V276" s="209"/>
      <c r="W276" s="209"/>
      <c r="X276" s="209"/>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row>
    <row r="277" spans="2:62" ht="15" customHeight="1">
      <c r="B277" s="90"/>
      <c r="C277" s="90"/>
      <c r="D277" s="90"/>
      <c r="E277" s="90"/>
      <c r="F277" s="90"/>
      <c r="G277" s="90"/>
      <c r="H277" s="90"/>
      <c r="I277" s="90"/>
      <c r="J277" s="90"/>
      <c r="K277" s="90"/>
      <c r="L277" s="90"/>
      <c r="M277" s="90"/>
      <c r="N277" s="90"/>
      <c r="O277" s="90"/>
      <c r="P277" s="90"/>
      <c r="Q277" s="90"/>
      <c r="R277" s="204"/>
      <c r="S277" s="829" t="s">
        <v>758</v>
      </c>
      <c r="T277" s="829"/>
      <c r="U277" s="829"/>
      <c r="V277" s="829"/>
      <c r="W277" s="829"/>
      <c r="X277" s="829"/>
      <c r="Y277" s="204"/>
      <c r="Z277" s="204"/>
      <c r="AA277" s="204"/>
      <c r="AB277" s="1338">
        <f>'02入力票（その２）'!I50</f>
        <v>46113</v>
      </c>
      <c r="AC277" s="1338"/>
      <c r="AD277" s="1338"/>
      <c r="AE277" s="1338"/>
      <c r="AF277" s="1338"/>
      <c r="AG277" s="1338"/>
      <c r="AH277" s="1338"/>
      <c r="AI277" s="1338"/>
      <c r="AJ277" s="235" t="s">
        <v>843</v>
      </c>
      <c r="AK277" s="327"/>
      <c r="AL277" s="327"/>
      <c r="AM277" s="327"/>
      <c r="AN277" s="90"/>
      <c r="AO277" s="90"/>
      <c r="AQ277" s="90"/>
      <c r="AR277" s="90"/>
      <c r="AS277" s="90"/>
      <c r="AT277" s="90"/>
      <c r="AU277" s="90"/>
      <c r="AV277" s="90"/>
      <c r="AW277" s="90"/>
      <c r="AX277" s="90"/>
      <c r="AY277" s="90"/>
      <c r="AZ277" s="90"/>
      <c r="BA277" s="90"/>
      <c r="BB277" s="90"/>
      <c r="BC277" s="90"/>
      <c r="BD277" s="90"/>
      <c r="BE277" s="90"/>
      <c r="BF277" s="90"/>
      <c r="BG277" s="90"/>
      <c r="BH277" s="90"/>
      <c r="BI277" s="90"/>
      <c r="BJ277" s="90"/>
    </row>
    <row r="278" spans="2:62" ht="15" customHeight="1">
      <c r="B278" s="90"/>
      <c r="C278" s="90"/>
      <c r="D278" s="90"/>
      <c r="E278" s="90"/>
      <c r="F278" s="90"/>
      <c r="G278" s="90"/>
      <c r="H278" s="90"/>
      <c r="I278" s="90"/>
      <c r="J278" s="90"/>
      <c r="K278" s="90"/>
      <c r="L278" s="90"/>
      <c r="M278" s="90"/>
      <c r="N278" s="90"/>
      <c r="O278" s="90"/>
      <c r="P278" s="90"/>
      <c r="Q278" s="90"/>
      <c r="R278" s="204"/>
      <c r="S278" s="204"/>
      <c r="T278" s="204"/>
      <c r="U278" s="204"/>
      <c r="V278" s="204"/>
      <c r="W278" s="204"/>
      <c r="X278" s="204"/>
      <c r="Y278" s="204"/>
      <c r="Z278" s="204"/>
      <c r="AA278" s="204"/>
      <c r="AB278" s="1338">
        <f>'02入力票（その２）'!I51</f>
        <v>46477</v>
      </c>
      <c r="AC278" s="1338"/>
      <c r="AD278" s="1338"/>
      <c r="AE278" s="1338"/>
      <c r="AF278" s="1338"/>
      <c r="AG278" s="1338"/>
      <c r="AH278" s="1338"/>
      <c r="AI278" s="1338"/>
      <c r="AJ278" s="235" t="s">
        <v>844</v>
      </c>
      <c r="AK278" s="327"/>
      <c r="AL278" s="327"/>
      <c r="AM278" s="327"/>
      <c r="AN278" s="90"/>
      <c r="AO278" s="90"/>
      <c r="AQ278" s="90"/>
      <c r="AR278" s="90"/>
      <c r="AS278" s="90"/>
      <c r="AT278" s="90"/>
      <c r="AU278" s="90"/>
      <c r="AV278" s="90"/>
      <c r="AW278" s="90"/>
      <c r="AX278" s="90"/>
      <c r="AY278" s="90"/>
      <c r="AZ278" s="90"/>
      <c r="BA278" s="90"/>
      <c r="BB278" s="90"/>
      <c r="BC278" s="90"/>
      <c r="BD278" s="90"/>
      <c r="BE278" s="90"/>
      <c r="BF278" s="90"/>
      <c r="BG278" s="90"/>
      <c r="BH278" s="90"/>
      <c r="BI278" s="90"/>
      <c r="BJ278" s="90"/>
    </row>
    <row r="279" spans="2:62" ht="15" customHeight="1">
      <c r="B279" s="90"/>
      <c r="C279" s="90"/>
      <c r="D279" s="90"/>
      <c r="E279" s="90"/>
      <c r="F279" s="235"/>
      <c r="G279" s="235"/>
      <c r="H279" s="235"/>
      <c r="I279" s="235"/>
      <c r="J279" s="235"/>
      <c r="K279" s="235"/>
      <c r="L279" s="235"/>
      <c r="M279" s="235"/>
      <c r="N279" s="235"/>
      <c r="O279" s="235"/>
      <c r="P279" s="235"/>
      <c r="Q279" s="235"/>
      <c r="T279" s="235"/>
      <c r="U279" s="235"/>
      <c r="V279" s="235"/>
      <c r="W279" s="235"/>
      <c r="X279" s="235"/>
      <c r="Y279" s="235"/>
      <c r="Z279" s="235"/>
      <c r="AA279" s="235"/>
      <c r="AB279" s="235"/>
      <c r="AC279" s="235"/>
      <c r="AD279" s="235"/>
      <c r="AE279" s="235"/>
      <c r="AF279" s="235"/>
      <c r="AG279" s="235"/>
      <c r="AH279" s="235"/>
      <c r="AI279" s="235"/>
      <c r="AJ279" s="235"/>
      <c r="AK279" s="235"/>
      <c r="AL279" s="235"/>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row>
    <row r="280" spans="2:62" ht="15" customHeight="1">
      <c r="B280" s="90"/>
      <c r="C280" s="90"/>
      <c r="D280" s="90"/>
      <c r="E280" s="90"/>
      <c r="F280" s="235"/>
      <c r="G280" s="235"/>
      <c r="H280" s="235"/>
      <c r="I280" s="235"/>
      <c r="J280" s="235"/>
      <c r="K280" s="235"/>
      <c r="L280" s="235"/>
      <c r="M280" s="235"/>
      <c r="N280" s="235"/>
      <c r="O280" s="235"/>
      <c r="P280" s="235"/>
      <c r="Q280" s="235"/>
      <c r="R280" s="268">
        <v>1</v>
      </c>
      <c r="S280" s="328" t="s">
        <v>759</v>
      </c>
      <c r="T280" s="328"/>
      <c r="U280" s="328"/>
      <c r="V280" s="328"/>
      <c r="W280" s="328"/>
      <c r="X280" s="328"/>
      <c r="Y280" s="328"/>
      <c r="Z280" s="328"/>
      <c r="AA280" s="328"/>
      <c r="AB280" s="328"/>
      <c r="AC280" s="329"/>
      <c r="AD280" s="329"/>
      <c r="AE280" s="328"/>
      <c r="AF280" s="328"/>
      <c r="AG280" s="328"/>
      <c r="AH280" s="268">
        <v>4</v>
      </c>
      <c r="AI280" s="328" t="s">
        <v>1120</v>
      </c>
      <c r="AJ280" s="328"/>
      <c r="AK280" s="328"/>
      <c r="AL280" s="328"/>
      <c r="AM280" s="270"/>
      <c r="AN280" s="270"/>
      <c r="AO280" s="270"/>
      <c r="AP280" s="270"/>
      <c r="AQ280" s="270"/>
      <c r="AR280" s="270"/>
      <c r="AS280" s="270"/>
      <c r="AT280" s="270"/>
      <c r="AU280" s="270"/>
      <c r="AV280" s="270"/>
      <c r="AW280" s="90"/>
      <c r="AX280" s="90"/>
      <c r="AY280" s="90"/>
      <c r="AZ280" s="90"/>
      <c r="BA280" s="90"/>
      <c r="BB280" s="90"/>
      <c r="BC280" s="90"/>
      <c r="BD280" s="90"/>
      <c r="BE280" s="90"/>
      <c r="BF280" s="90"/>
      <c r="BG280" s="90"/>
      <c r="BH280" s="90"/>
      <c r="BI280" s="90"/>
      <c r="BJ280" s="90"/>
    </row>
    <row r="281" spans="2:62" ht="15" customHeight="1">
      <c r="B281" s="90"/>
      <c r="C281" s="90"/>
      <c r="D281" s="90"/>
      <c r="E281" s="90"/>
      <c r="F281" s="235"/>
      <c r="G281" s="235"/>
      <c r="H281" s="235"/>
      <c r="I281" s="235"/>
      <c r="J281" s="235"/>
      <c r="K281" s="235"/>
      <c r="L281" s="235"/>
      <c r="M281" s="235"/>
      <c r="N281" s="235"/>
      <c r="O281" s="235"/>
      <c r="P281" s="235"/>
      <c r="Q281" s="235"/>
      <c r="R281" s="268">
        <v>2</v>
      </c>
      <c r="S281" s="328" t="s">
        <v>761</v>
      </c>
      <c r="T281" s="328"/>
      <c r="U281" s="328"/>
      <c r="V281" s="328"/>
      <c r="W281" s="328"/>
      <c r="X281" s="328"/>
      <c r="Y281" s="328"/>
      <c r="Z281" s="328"/>
      <c r="AA281" s="328"/>
      <c r="AB281" s="328"/>
      <c r="AC281" s="329"/>
      <c r="AD281" s="329"/>
      <c r="AE281" s="328"/>
      <c r="AF281" s="328"/>
      <c r="AG281" s="328"/>
      <c r="AH281" s="268">
        <v>5</v>
      </c>
      <c r="AI281" s="328" t="s">
        <v>1121</v>
      </c>
      <c r="AJ281" s="328"/>
      <c r="AK281" s="328"/>
      <c r="AL281" s="328"/>
      <c r="AM281" s="270"/>
      <c r="AN281" s="270"/>
      <c r="AO281" s="270"/>
      <c r="AP281" s="270"/>
      <c r="AQ281" s="270"/>
      <c r="AR281" s="270"/>
      <c r="AS281" s="270"/>
      <c r="AT281" s="270"/>
      <c r="AU281" s="270"/>
      <c r="AV281" s="270"/>
      <c r="AW281" s="90"/>
      <c r="AX281" s="90"/>
      <c r="AY281" s="90"/>
      <c r="AZ281" s="90"/>
      <c r="BA281" s="90"/>
      <c r="BB281" s="90"/>
      <c r="BC281" s="90"/>
      <c r="BD281" s="90"/>
      <c r="BE281" s="90"/>
      <c r="BF281" s="90"/>
      <c r="BG281" s="90"/>
      <c r="BH281" s="90"/>
      <c r="BI281" s="90"/>
      <c r="BJ281" s="90"/>
    </row>
    <row r="282" spans="2:62" ht="15" customHeight="1">
      <c r="B282" s="90"/>
      <c r="C282" s="90"/>
      <c r="D282" s="90"/>
      <c r="E282" s="90"/>
      <c r="F282" s="235"/>
      <c r="G282" s="235"/>
      <c r="H282" s="235"/>
      <c r="I282" s="235"/>
      <c r="J282" s="235"/>
      <c r="K282" s="235"/>
      <c r="L282" s="235"/>
      <c r="M282" s="235"/>
      <c r="N282" s="235"/>
      <c r="O282" s="235"/>
      <c r="P282" s="235"/>
      <c r="Q282" s="235"/>
      <c r="R282" s="268">
        <v>3</v>
      </c>
      <c r="S282" s="328" t="s">
        <v>762</v>
      </c>
      <c r="T282" s="328"/>
      <c r="U282" s="328"/>
      <c r="V282" s="328"/>
      <c r="W282" s="328"/>
      <c r="X282" s="328"/>
      <c r="Y282" s="328"/>
      <c r="Z282" s="328"/>
      <c r="AA282" s="328"/>
      <c r="AB282" s="328"/>
      <c r="AC282" s="329"/>
      <c r="AD282" s="329"/>
      <c r="AE282" s="328"/>
      <c r="AF282" s="328"/>
      <c r="AG282" s="328"/>
      <c r="AH282" s="268">
        <v>6</v>
      </c>
      <c r="AI282" s="328" t="s">
        <v>1122</v>
      </c>
      <c r="AJ282" s="328"/>
      <c r="AK282" s="328"/>
      <c r="AL282" s="328"/>
      <c r="AM282" s="270"/>
      <c r="AN282" s="270"/>
      <c r="AO282" s="270"/>
      <c r="AP282" s="270"/>
      <c r="AQ282" s="270"/>
      <c r="AR282" s="270"/>
      <c r="AS282" s="270"/>
      <c r="AT282" s="270"/>
      <c r="AU282" s="270"/>
      <c r="AV282" s="270"/>
      <c r="AW282" s="90"/>
      <c r="AX282" s="90"/>
      <c r="AY282" s="90"/>
      <c r="AZ282" s="90"/>
      <c r="BA282" s="90"/>
      <c r="BB282" s="90"/>
      <c r="BC282" s="90"/>
      <c r="BD282" s="90"/>
      <c r="BE282" s="90"/>
      <c r="BF282" s="90"/>
      <c r="BG282" s="90"/>
      <c r="BH282" s="90"/>
      <c r="BI282" s="90"/>
      <c r="BJ282" s="90"/>
    </row>
    <row r="283" spans="2:62" ht="15" customHeight="1">
      <c r="B283" s="90"/>
      <c r="C283" s="90"/>
      <c r="D283" s="90"/>
      <c r="E283" s="90"/>
      <c r="F283" s="235"/>
      <c r="G283" s="235"/>
      <c r="H283" s="235"/>
      <c r="I283" s="235"/>
      <c r="J283" s="235"/>
      <c r="K283" s="235"/>
      <c r="L283" s="235"/>
      <c r="M283" s="235"/>
      <c r="N283" s="235"/>
      <c r="O283" s="235"/>
      <c r="P283" s="235"/>
      <c r="Q283" s="235"/>
      <c r="R283" s="329"/>
      <c r="S283" s="329"/>
      <c r="T283" s="328"/>
      <c r="U283" s="328"/>
      <c r="V283" s="328"/>
      <c r="W283" s="328"/>
      <c r="X283" s="328"/>
      <c r="Y283" s="328"/>
      <c r="Z283" s="328"/>
      <c r="AA283" s="328"/>
      <c r="AB283" s="328"/>
      <c r="AC283" s="328"/>
      <c r="AD283" s="328"/>
      <c r="AE283" s="328"/>
      <c r="AF283" s="328"/>
      <c r="AG283" s="328"/>
      <c r="AH283" s="328"/>
      <c r="AI283" s="328"/>
      <c r="AJ283" s="328"/>
      <c r="AK283" s="328"/>
      <c r="AL283" s="328"/>
      <c r="AM283" s="270"/>
      <c r="AN283" s="270"/>
      <c r="AO283" s="270"/>
      <c r="AP283" s="270"/>
      <c r="AQ283" s="270"/>
      <c r="AR283" s="270"/>
      <c r="AS283" s="270"/>
      <c r="AT283" s="270"/>
      <c r="AU283" s="270"/>
      <c r="AV283" s="270"/>
      <c r="AW283" s="90"/>
      <c r="AX283" s="90"/>
      <c r="AY283" s="90"/>
      <c r="AZ283" s="90"/>
      <c r="BA283" s="90"/>
      <c r="BB283" s="90"/>
      <c r="BC283" s="90"/>
      <c r="BD283" s="90"/>
      <c r="BE283" s="90"/>
      <c r="BF283" s="90"/>
      <c r="BG283" s="198"/>
      <c r="BH283" s="90"/>
      <c r="BI283" s="90"/>
      <c r="BJ283" s="90"/>
    </row>
    <row r="284" spans="2:62" ht="15" customHeight="1">
      <c r="B284" s="90"/>
      <c r="C284" s="90"/>
      <c r="D284" s="90"/>
      <c r="E284" s="90"/>
      <c r="F284" s="90"/>
      <c r="G284" s="90"/>
      <c r="H284" s="90"/>
      <c r="I284" s="90"/>
      <c r="J284" s="90"/>
      <c r="K284" s="90"/>
      <c r="L284" s="90"/>
      <c r="M284" s="90"/>
      <c r="N284" s="90"/>
      <c r="O284" s="90"/>
      <c r="P284" s="90"/>
      <c r="Q284" s="90"/>
      <c r="R284" s="270" t="s">
        <v>846</v>
      </c>
      <c r="S284" s="270" t="s">
        <v>1123</v>
      </c>
      <c r="T284" s="270"/>
      <c r="U284" s="270"/>
      <c r="V284" s="270"/>
      <c r="W284" s="270"/>
      <c r="X284" s="270"/>
      <c r="Y284" s="270"/>
      <c r="Z284" s="270"/>
      <c r="AA284" s="270"/>
      <c r="AB284" s="270"/>
      <c r="AC284" s="270"/>
      <c r="AD284" s="270"/>
      <c r="AE284" s="270"/>
      <c r="AF284" s="270"/>
      <c r="AG284" s="270"/>
      <c r="AH284" s="268" t="s">
        <v>1124</v>
      </c>
      <c r="AI284" s="270" t="s">
        <v>1125</v>
      </c>
      <c r="AJ284" s="270"/>
      <c r="AK284" s="270"/>
      <c r="AL284" s="270"/>
      <c r="AM284" s="270"/>
      <c r="AN284" s="270"/>
      <c r="AO284" s="270"/>
      <c r="AP284" s="270"/>
      <c r="AQ284" s="270"/>
      <c r="AR284" s="270"/>
      <c r="AS284" s="270"/>
      <c r="AT284" s="270"/>
      <c r="AU284" s="270"/>
      <c r="AV284" s="270"/>
      <c r="AW284" s="90"/>
      <c r="AX284" s="90"/>
      <c r="AZ284" s="90"/>
      <c r="BA284" s="90"/>
      <c r="BB284" s="90"/>
      <c r="BC284" s="90"/>
      <c r="BD284" s="90"/>
      <c r="BE284" s="90"/>
      <c r="BF284" s="90"/>
      <c r="BH284" s="90"/>
      <c r="BI284" s="90"/>
      <c r="BJ284" s="90"/>
    </row>
    <row r="285" spans="2:62" ht="15" customHeight="1">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row>
    <row r="286" spans="2:62" ht="15" customHeight="1">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row>
    <row r="287" spans="2:62" ht="22.5" customHeight="1">
      <c r="B287" s="917" t="s">
        <v>765</v>
      </c>
      <c r="C287" s="917"/>
      <c r="D287" s="917"/>
      <c r="E287" s="917"/>
      <c r="F287" s="917"/>
      <c r="G287" s="917"/>
      <c r="H287" s="917"/>
      <c r="I287" s="917"/>
      <c r="J287" s="917"/>
      <c r="K287" s="917"/>
      <c r="L287" s="917"/>
      <c r="M287" s="917"/>
      <c r="N287" s="917"/>
      <c r="O287" s="917"/>
      <c r="P287" s="917"/>
      <c r="Q287" s="917"/>
      <c r="R287" s="917"/>
      <c r="S287" s="917"/>
      <c r="T287" s="917"/>
      <c r="U287" s="917"/>
      <c r="V287" s="917"/>
      <c r="W287" s="917"/>
      <c r="X287" s="917"/>
      <c r="Y287" s="917"/>
      <c r="Z287" s="917"/>
      <c r="AA287" s="917"/>
      <c r="AB287" s="917"/>
      <c r="AC287" s="917"/>
      <c r="AD287" s="917"/>
      <c r="AE287" s="917"/>
      <c r="AF287" s="917"/>
      <c r="AG287" s="917"/>
      <c r="AH287" s="917"/>
      <c r="AI287" s="917"/>
      <c r="AJ287" s="917"/>
      <c r="AK287" s="917"/>
      <c r="AL287" s="917"/>
      <c r="AM287" s="917"/>
      <c r="AN287" s="917"/>
      <c r="AO287" s="917"/>
      <c r="AP287" s="917"/>
      <c r="AQ287" s="917"/>
      <c r="AR287" s="917"/>
      <c r="AS287" s="917"/>
      <c r="AT287" s="917"/>
      <c r="AU287" s="917"/>
      <c r="AV287" s="917"/>
      <c r="AW287" s="917"/>
      <c r="AX287" s="917"/>
      <c r="AY287" s="917"/>
      <c r="AZ287" s="917"/>
      <c r="BA287" s="917"/>
      <c r="BB287" s="917"/>
      <c r="BC287" s="917"/>
      <c r="BD287" s="917"/>
      <c r="BE287" s="917"/>
      <c r="BF287" s="917"/>
      <c r="BG287" s="917"/>
      <c r="BH287" s="917"/>
      <c r="BI287" s="90"/>
      <c r="BJ287" s="90"/>
    </row>
    <row r="288" spans="2:62" ht="15" customHeight="1">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row>
    <row r="289" spans="2:62" ht="15" customHeight="1">
      <c r="B289" s="90"/>
      <c r="C289" s="90"/>
      <c r="D289" s="90"/>
      <c r="E289" s="90"/>
      <c r="F289" s="90"/>
      <c r="G289" s="725" t="s">
        <v>766</v>
      </c>
      <c r="H289" s="736"/>
      <c r="I289" s="736"/>
      <c r="J289" s="736"/>
      <c r="K289" s="736"/>
      <c r="L289" s="736"/>
      <c r="M289" s="736"/>
      <c r="N289" s="736"/>
      <c r="O289" s="736"/>
      <c r="P289" s="726"/>
      <c r="Q289" s="725" t="s">
        <v>1126</v>
      </c>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26"/>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row>
    <row r="290" spans="2:62" ht="15" customHeight="1">
      <c r="B290" s="90"/>
      <c r="C290" s="90"/>
      <c r="D290" s="90"/>
      <c r="E290" s="90"/>
      <c r="F290" s="90"/>
      <c r="G290" s="727"/>
      <c r="H290" s="987"/>
      <c r="I290" s="987"/>
      <c r="J290" s="987"/>
      <c r="K290" s="987"/>
      <c r="L290" s="987"/>
      <c r="M290" s="987"/>
      <c r="N290" s="987"/>
      <c r="O290" s="987"/>
      <c r="P290" s="728"/>
      <c r="Q290" s="727"/>
      <c r="R290" s="987"/>
      <c r="S290" s="987"/>
      <c r="T290" s="987"/>
      <c r="U290" s="987"/>
      <c r="V290" s="987"/>
      <c r="W290" s="987"/>
      <c r="X290" s="987"/>
      <c r="Y290" s="987"/>
      <c r="Z290" s="987"/>
      <c r="AA290" s="987"/>
      <c r="AB290" s="987"/>
      <c r="AC290" s="987"/>
      <c r="AD290" s="987"/>
      <c r="AE290" s="987"/>
      <c r="AF290" s="987"/>
      <c r="AG290" s="987"/>
      <c r="AH290" s="987"/>
      <c r="AI290" s="987"/>
      <c r="AJ290" s="987"/>
      <c r="AK290" s="987"/>
      <c r="AL290" s="728"/>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row>
    <row r="291" spans="2:62" ht="15" customHeight="1">
      <c r="B291" s="90"/>
      <c r="C291" s="90"/>
      <c r="D291" s="90"/>
      <c r="E291" s="90"/>
      <c r="F291" s="90"/>
      <c r="G291" s="277"/>
      <c r="H291" s="90"/>
      <c r="I291" s="90"/>
      <c r="J291" s="90"/>
      <c r="K291" s="90"/>
      <c r="L291" s="90"/>
      <c r="M291" s="90"/>
      <c r="N291" s="90"/>
      <c r="O291" s="90"/>
      <c r="P291" s="314"/>
      <c r="Q291" s="277"/>
      <c r="R291" s="90"/>
      <c r="S291" s="90"/>
      <c r="T291" s="90"/>
      <c r="U291" s="90"/>
      <c r="V291" s="90"/>
      <c r="W291" s="90"/>
      <c r="X291" s="90"/>
      <c r="Y291" s="90"/>
      <c r="Z291" s="90"/>
      <c r="AA291" s="90"/>
      <c r="AB291" s="90"/>
      <c r="AC291" s="90"/>
      <c r="AD291" s="90"/>
      <c r="AE291" s="90"/>
      <c r="AF291" s="90"/>
      <c r="AG291" s="90"/>
      <c r="AH291" s="90"/>
      <c r="AI291" s="90"/>
      <c r="AJ291" s="90"/>
      <c r="AK291" s="90"/>
      <c r="AL291" s="314"/>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row>
    <row r="292" spans="2:62" ht="15" customHeight="1">
      <c r="B292" s="90"/>
      <c r="C292" s="90"/>
      <c r="D292" s="90"/>
      <c r="E292" s="90"/>
      <c r="F292" s="90"/>
      <c r="G292" s="297"/>
      <c r="H292" s="89"/>
      <c r="I292" s="89"/>
      <c r="J292" s="89"/>
      <c r="K292" s="89"/>
      <c r="L292" s="89"/>
      <c r="M292" s="89"/>
      <c r="N292" s="90"/>
      <c r="O292" s="90"/>
      <c r="P292" s="314"/>
      <c r="Q292" s="277" t="s">
        <v>1127</v>
      </c>
      <c r="R292" s="90"/>
      <c r="S292" s="90"/>
      <c r="T292" s="90"/>
      <c r="U292" s="90"/>
      <c r="V292" s="90"/>
      <c r="W292" s="90"/>
      <c r="X292" s="90"/>
      <c r="Y292" s="90"/>
      <c r="Z292" s="90"/>
      <c r="AA292" s="90"/>
      <c r="AB292" s="90"/>
      <c r="AC292" s="90"/>
      <c r="AD292" s="90"/>
      <c r="AE292" s="90"/>
      <c r="AG292" s="89"/>
      <c r="AH292" s="89"/>
      <c r="AI292" s="89"/>
      <c r="AJ292" s="89"/>
      <c r="AK292" s="89"/>
      <c r="AL292" s="245"/>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row>
    <row r="293" spans="2:62" ht="15" customHeight="1">
      <c r="B293" s="90"/>
      <c r="C293" s="90"/>
      <c r="D293" s="90"/>
      <c r="E293" s="90"/>
      <c r="F293" s="90"/>
      <c r="G293" s="156"/>
      <c r="H293" s="89"/>
      <c r="I293" s="89"/>
      <c r="J293" s="89"/>
      <c r="K293" s="89"/>
      <c r="L293" s="89"/>
      <c r="M293" s="89"/>
      <c r="N293" s="90"/>
      <c r="O293" s="90"/>
      <c r="P293" s="314"/>
      <c r="Q293" s="277"/>
      <c r="R293" s="90"/>
      <c r="S293" s="90"/>
      <c r="T293" s="90"/>
      <c r="U293" s="90"/>
      <c r="V293" s="90"/>
      <c r="W293" s="90"/>
      <c r="X293" s="90"/>
      <c r="Y293" s="90"/>
      <c r="Z293" s="90"/>
      <c r="AA293" s="90"/>
      <c r="AB293" s="90"/>
      <c r="AC293" s="90"/>
      <c r="AD293" s="90"/>
      <c r="AE293" s="90"/>
      <c r="AF293" s="89"/>
      <c r="AG293" s="89"/>
      <c r="AH293" s="89"/>
      <c r="AI293" s="89"/>
      <c r="AJ293" s="89"/>
      <c r="AK293" s="89"/>
      <c r="AL293" s="245"/>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row>
    <row r="294" spans="2:62" ht="15" customHeight="1">
      <c r="B294" s="90"/>
      <c r="C294" s="90"/>
      <c r="D294" s="90"/>
      <c r="E294" s="90"/>
      <c r="F294" s="90"/>
      <c r="G294" s="156"/>
      <c r="H294" s="89"/>
      <c r="I294" s="89"/>
      <c r="J294" s="89"/>
      <c r="K294" s="89"/>
      <c r="L294" s="89"/>
      <c r="M294" s="89"/>
      <c r="N294" s="90"/>
      <c r="O294" s="90"/>
      <c r="P294" s="314"/>
      <c r="Q294" s="277" t="s">
        <v>1128</v>
      </c>
      <c r="R294" s="90"/>
      <c r="S294" s="90"/>
      <c r="T294" s="90"/>
      <c r="U294" s="90"/>
      <c r="V294" s="90"/>
      <c r="W294" s="90"/>
      <c r="X294" s="90"/>
      <c r="Y294" s="90"/>
      <c r="Z294" s="90"/>
      <c r="AA294" s="90"/>
      <c r="AB294" s="90"/>
      <c r="AC294" s="90"/>
      <c r="AD294" s="90"/>
      <c r="AE294" s="90"/>
      <c r="AF294" s="89"/>
      <c r="AG294" s="89"/>
      <c r="AH294" s="89"/>
      <c r="AI294" s="89"/>
      <c r="AJ294" s="89"/>
      <c r="AK294" s="89"/>
      <c r="AL294" s="245"/>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row>
    <row r="295" spans="2:62" ht="15" customHeight="1">
      <c r="B295" s="90"/>
      <c r="C295" s="90"/>
      <c r="D295" s="90"/>
      <c r="E295" s="90"/>
      <c r="F295" s="90"/>
      <c r="G295" s="156"/>
      <c r="H295" s="89"/>
      <c r="I295" s="89"/>
      <c r="J295" s="89"/>
      <c r="K295" s="846" t="s">
        <v>849</v>
      </c>
      <c r="L295" s="846"/>
      <c r="M295" s="89"/>
      <c r="N295" s="90"/>
      <c r="O295" s="90"/>
      <c r="P295" s="314"/>
      <c r="Q295" s="277"/>
      <c r="R295" s="90"/>
      <c r="S295" s="90"/>
      <c r="T295" s="90"/>
      <c r="U295" s="90"/>
      <c r="V295" s="90"/>
      <c r="W295" s="90"/>
      <c r="X295" s="90"/>
      <c r="Y295" s="90"/>
      <c r="Z295" s="90"/>
      <c r="AA295" s="90"/>
      <c r="AB295" s="90"/>
      <c r="AC295" s="90"/>
      <c r="AD295" s="90"/>
      <c r="AE295" s="90"/>
      <c r="AF295" s="89"/>
      <c r="AG295" s="89"/>
      <c r="AH295" s="89"/>
      <c r="AI295" s="89"/>
      <c r="AJ295" s="89"/>
      <c r="AK295" s="89"/>
      <c r="AL295" s="245"/>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row>
    <row r="296" spans="2:62" ht="15" customHeight="1">
      <c r="B296" s="90"/>
      <c r="C296" s="90"/>
      <c r="D296" s="90"/>
      <c r="E296" s="90"/>
      <c r="F296" s="90"/>
      <c r="G296" s="156"/>
      <c r="H296" s="89"/>
      <c r="I296" s="89"/>
      <c r="J296" s="89"/>
      <c r="K296" s="846"/>
      <c r="L296" s="846"/>
      <c r="M296" s="89"/>
      <c r="N296" s="90"/>
      <c r="O296" s="90"/>
      <c r="P296" s="314"/>
      <c r="Q296" s="277" t="s">
        <v>850</v>
      </c>
      <c r="R296" s="90"/>
      <c r="S296" s="90"/>
      <c r="T296" s="90"/>
      <c r="U296" s="90"/>
      <c r="V296" s="90"/>
      <c r="W296" s="90"/>
      <c r="X296" s="90"/>
      <c r="Y296" s="90"/>
      <c r="Z296" s="90"/>
      <c r="AA296" s="90"/>
      <c r="AB296" s="90"/>
      <c r="AC296" s="90"/>
      <c r="AD296" s="90"/>
      <c r="AE296" s="90"/>
      <c r="AF296" s="89"/>
      <c r="AG296" s="89"/>
      <c r="AH296" s="89"/>
      <c r="AI296" s="89"/>
      <c r="AJ296" s="89"/>
      <c r="AK296" s="89"/>
      <c r="AL296" s="245"/>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row>
    <row r="297" spans="2:62" ht="15" customHeight="1">
      <c r="B297" s="90"/>
      <c r="C297" s="90"/>
      <c r="D297" s="90"/>
      <c r="E297" s="90"/>
      <c r="F297" s="90"/>
      <c r="G297" s="156"/>
      <c r="H297" s="89"/>
      <c r="I297" s="89"/>
      <c r="J297" s="89"/>
      <c r="K297" s="89"/>
      <c r="L297" s="89"/>
      <c r="M297" s="89"/>
      <c r="N297" s="90"/>
      <c r="O297" s="90"/>
      <c r="P297" s="314"/>
      <c r="Q297" s="277"/>
      <c r="R297" s="90"/>
      <c r="S297" s="90"/>
      <c r="T297" s="90"/>
      <c r="U297" s="90"/>
      <c r="V297" s="90"/>
      <c r="W297" s="90"/>
      <c r="X297" s="90"/>
      <c r="Y297" s="90"/>
      <c r="Z297" s="90"/>
      <c r="AA297" s="90"/>
      <c r="AB297" s="90"/>
      <c r="AC297" s="90"/>
      <c r="AD297" s="90"/>
      <c r="AE297" s="90"/>
      <c r="AF297" s="89"/>
      <c r="AG297" s="89"/>
      <c r="AH297" s="89"/>
      <c r="AI297" s="89"/>
      <c r="AJ297" s="89"/>
      <c r="AK297" s="89"/>
      <c r="AL297" s="245"/>
      <c r="AM297" s="90"/>
      <c r="AN297" s="90"/>
      <c r="AO297" s="90"/>
      <c r="AP297" s="90"/>
      <c r="AQ297" s="90"/>
      <c r="AR297" s="90"/>
      <c r="AS297" s="90"/>
      <c r="AT297" s="90"/>
      <c r="AU297" s="90"/>
      <c r="AV297" s="90"/>
      <c r="AW297" s="90"/>
      <c r="AX297" s="90"/>
      <c r="AY297" s="90"/>
      <c r="AZ297" s="90"/>
      <c r="BA297" s="90"/>
      <c r="BB297" s="90"/>
      <c r="BC297" s="90"/>
      <c r="BD297" s="90"/>
      <c r="BE297" s="90"/>
      <c r="BF297" s="90"/>
      <c r="BG297" s="90"/>
      <c r="BH297" s="90"/>
      <c r="BI297" s="90"/>
      <c r="BJ297" s="90"/>
    </row>
    <row r="298" spans="2:62" ht="15" customHeight="1">
      <c r="B298" s="90"/>
      <c r="C298" s="90"/>
      <c r="D298" s="90"/>
      <c r="E298" s="90"/>
      <c r="F298" s="90"/>
      <c r="G298" s="156"/>
      <c r="H298" s="89"/>
      <c r="I298" s="89"/>
      <c r="J298" s="89"/>
      <c r="K298" s="89"/>
      <c r="L298" s="89"/>
      <c r="M298" s="89"/>
      <c r="N298" s="90"/>
      <c r="O298" s="90"/>
      <c r="P298" s="314"/>
      <c r="Q298" s="277" t="s">
        <v>851</v>
      </c>
      <c r="R298" s="90"/>
      <c r="S298" s="90"/>
      <c r="T298" s="90"/>
      <c r="U298" s="90"/>
      <c r="V298" s="90"/>
      <c r="W298" s="90"/>
      <c r="X298" s="90"/>
      <c r="Y298" s="90"/>
      <c r="Z298" s="90"/>
      <c r="AA298" s="90"/>
      <c r="AB298" s="90"/>
      <c r="AC298" s="90"/>
      <c r="AD298" s="90"/>
      <c r="AE298" s="90"/>
      <c r="AF298" s="89"/>
      <c r="AG298" s="89"/>
      <c r="AH298" s="89"/>
      <c r="AI298" s="89"/>
      <c r="AJ298" s="89"/>
      <c r="AK298" s="89"/>
      <c r="AL298" s="245"/>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90"/>
      <c r="BJ298" s="90"/>
    </row>
    <row r="299" spans="2:62" ht="15" customHeight="1">
      <c r="B299" s="90"/>
      <c r="C299" s="90"/>
      <c r="D299" s="90"/>
      <c r="E299" s="90"/>
      <c r="F299" s="90"/>
      <c r="G299" s="156"/>
      <c r="H299" s="89"/>
      <c r="I299" s="89"/>
      <c r="J299" s="89"/>
      <c r="K299" s="89"/>
      <c r="L299" s="89"/>
      <c r="M299" s="89"/>
      <c r="N299" s="90"/>
      <c r="O299" s="90"/>
      <c r="P299" s="314"/>
      <c r="Q299" s="277"/>
      <c r="R299" s="90"/>
      <c r="S299" s="90"/>
      <c r="T299" s="90"/>
      <c r="U299" s="90"/>
      <c r="V299" s="90"/>
      <c r="W299" s="90"/>
      <c r="X299" s="90"/>
      <c r="Y299" s="90"/>
      <c r="Z299" s="90"/>
      <c r="AA299" s="90"/>
      <c r="AB299" s="90"/>
      <c r="AC299" s="90"/>
      <c r="AD299" s="90"/>
      <c r="AE299" s="90"/>
      <c r="AF299" s="89"/>
      <c r="AG299" s="89"/>
      <c r="AH299" s="89"/>
      <c r="AI299" s="89"/>
      <c r="AJ299" s="89"/>
      <c r="AK299" s="89"/>
      <c r="AL299" s="245"/>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row>
    <row r="300" spans="2:62" ht="15" customHeight="1">
      <c r="B300" s="90"/>
      <c r="C300" s="90"/>
      <c r="D300" s="90"/>
      <c r="E300" s="90"/>
      <c r="F300" s="90"/>
      <c r="G300" s="156"/>
      <c r="H300" s="89"/>
      <c r="I300" s="89"/>
      <c r="J300" s="89"/>
      <c r="K300" s="89"/>
      <c r="L300" s="89"/>
      <c r="M300" s="89"/>
      <c r="N300" s="90"/>
      <c r="O300" s="90"/>
      <c r="P300" s="314"/>
      <c r="Q300" s="277" t="s">
        <v>852</v>
      </c>
      <c r="R300" s="90"/>
      <c r="S300" s="90"/>
      <c r="T300" s="90"/>
      <c r="U300" s="90"/>
      <c r="V300" s="90"/>
      <c r="W300" s="90"/>
      <c r="X300" s="90"/>
      <c r="Y300" s="90"/>
      <c r="Z300" s="90"/>
      <c r="AA300" s="90"/>
      <c r="AB300" s="90"/>
      <c r="AC300" s="90"/>
      <c r="AD300" s="90"/>
      <c r="AE300" s="90"/>
      <c r="AF300" s="89"/>
      <c r="AG300" s="89"/>
      <c r="AH300" s="89"/>
      <c r="AI300" s="89"/>
      <c r="AJ300" s="89"/>
      <c r="AK300" s="89"/>
      <c r="AL300" s="245"/>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row>
    <row r="301" spans="2:62" ht="15" customHeight="1">
      <c r="B301" s="90"/>
      <c r="C301" s="90"/>
      <c r="D301" s="90"/>
      <c r="E301" s="90"/>
      <c r="F301" s="90"/>
      <c r="G301" s="159"/>
      <c r="H301" s="160"/>
      <c r="I301" s="160"/>
      <c r="J301" s="160"/>
      <c r="K301" s="160"/>
      <c r="L301" s="160"/>
      <c r="M301" s="160"/>
      <c r="N301" s="316"/>
      <c r="O301" s="316"/>
      <c r="P301" s="330"/>
      <c r="Q301" s="331"/>
      <c r="R301" s="316"/>
      <c r="S301" s="316"/>
      <c r="T301" s="316"/>
      <c r="U301" s="316"/>
      <c r="V301" s="316"/>
      <c r="W301" s="316"/>
      <c r="X301" s="316"/>
      <c r="Y301" s="316"/>
      <c r="Z301" s="316"/>
      <c r="AA301" s="316"/>
      <c r="AB301" s="316"/>
      <c r="AC301" s="316"/>
      <c r="AD301" s="316"/>
      <c r="AE301" s="316"/>
      <c r="AF301" s="160"/>
      <c r="AG301" s="160"/>
      <c r="AH301" s="160"/>
      <c r="AI301" s="160"/>
      <c r="AJ301" s="160"/>
      <c r="AK301" s="160"/>
      <c r="AL301" s="242"/>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90"/>
      <c r="BJ301" s="90"/>
    </row>
    <row r="302" spans="2:62" ht="15" customHeight="1">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row>
    <row r="303" spans="2:62" ht="15" customHeight="1">
      <c r="B303" s="90"/>
      <c r="C303" s="90"/>
      <c r="D303" s="90"/>
      <c r="E303" s="90"/>
      <c r="F303" s="90"/>
      <c r="G303" s="332" t="s">
        <v>1129</v>
      </c>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270"/>
      <c r="AF303" s="270"/>
      <c r="AG303" s="270"/>
      <c r="AH303" s="270"/>
      <c r="AI303" s="270"/>
      <c r="AJ303" s="270"/>
      <c r="AK303" s="270"/>
      <c r="AL303" s="270"/>
      <c r="AM303" s="270"/>
      <c r="AN303" s="270"/>
      <c r="AO303" s="270"/>
      <c r="AP303" s="270"/>
      <c r="AQ303" s="270"/>
      <c r="AR303" s="270"/>
      <c r="AS303" s="270"/>
      <c r="AT303" s="90"/>
      <c r="AU303" s="90"/>
      <c r="AV303" s="90"/>
      <c r="AW303" s="90"/>
      <c r="AX303" s="90"/>
      <c r="AY303" s="90"/>
      <c r="AZ303" s="90"/>
      <c r="BA303" s="90"/>
      <c r="BB303" s="90"/>
      <c r="BC303" s="90"/>
      <c r="BD303" s="90"/>
      <c r="BE303" s="90"/>
      <c r="BF303" s="90"/>
      <c r="BG303" s="90"/>
      <c r="BH303" s="90"/>
      <c r="BI303" s="90"/>
      <c r="BJ303" s="90"/>
    </row>
    <row r="304" spans="2:62" ht="15" customHeight="1">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row>
    <row r="305" spans="2:62" ht="15" customHeight="1">
      <c r="B305" s="90"/>
      <c r="C305" s="90"/>
      <c r="D305" s="90"/>
      <c r="E305" s="90"/>
      <c r="F305" s="90"/>
      <c r="G305" s="1216" t="str">
        <f>IF(ISBLANK('02入力票（その２）'!$G$168),"年　　　月　　　日",'02入力票（その２）'!$G$168)</f>
        <v>年　　　月　　　日</v>
      </c>
      <c r="H305" s="1216"/>
      <c r="I305" s="1216"/>
      <c r="J305" s="1216"/>
      <c r="K305" s="1216"/>
      <c r="L305" s="1216"/>
      <c r="M305" s="1216"/>
      <c r="N305" s="1216"/>
      <c r="O305" s="1216"/>
      <c r="P305" s="1216"/>
      <c r="Q305" s="1216"/>
      <c r="R305" s="1216"/>
      <c r="S305" s="327"/>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row>
    <row r="306" spans="2:62" ht="15" customHeight="1">
      <c r="B306" s="90"/>
      <c r="C306" s="90"/>
      <c r="D306" s="90"/>
      <c r="E306" s="90"/>
      <c r="F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row>
    <row r="307" spans="2:62" ht="15" customHeight="1">
      <c r="B307" s="90"/>
      <c r="C307" s="90"/>
      <c r="D307" s="90"/>
      <c r="E307" s="90"/>
      <c r="F307" s="90"/>
      <c r="G307" s="932" t="s">
        <v>2516</v>
      </c>
      <c r="H307" s="932"/>
      <c r="I307" s="932"/>
      <c r="J307" s="932"/>
      <c r="K307" s="932"/>
      <c r="L307" s="932"/>
      <c r="M307" s="932"/>
      <c r="N307" s="932"/>
      <c r="O307" s="932"/>
      <c r="P307" s="932"/>
      <c r="Q307" s="932"/>
      <c r="R307" s="932"/>
      <c r="S307" s="932"/>
      <c r="T307" s="932"/>
      <c r="U307" s="932"/>
      <c r="V307" s="932"/>
      <c r="W307" s="932"/>
      <c r="X307" s="932"/>
      <c r="Y307" s="932"/>
      <c r="Z307" s="932"/>
      <c r="AA307" s="932"/>
      <c r="AB307" s="623" t="s">
        <v>673</v>
      </c>
      <c r="AC307" s="623"/>
      <c r="AD307" s="623"/>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row>
    <row r="308" spans="2:62" ht="15" customHeight="1">
      <c r="B308" s="90"/>
      <c r="C308" s="90"/>
      <c r="D308" s="90"/>
      <c r="E308" s="90"/>
      <c r="F308" s="90"/>
      <c r="G308" s="932"/>
      <c r="H308" s="932"/>
      <c r="I308" s="932"/>
      <c r="J308" s="932"/>
      <c r="K308" s="932"/>
      <c r="L308" s="932"/>
      <c r="M308" s="932"/>
      <c r="N308" s="932"/>
      <c r="O308" s="932"/>
      <c r="P308" s="932"/>
      <c r="Q308" s="932"/>
      <c r="R308" s="932"/>
      <c r="S308" s="932"/>
      <c r="T308" s="932"/>
      <c r="U308" s="932"/>
      <c r="V308" s="932"/>
      <c r="W308" s="932"/>
      <c r="X308" s="932"/>
      <c r="Y308" s="932"/>
      <c r="Z308" s="932"/>
      <c r="AA308" s="932"/>
      <c r="AB308" s="623"/>
      <c r="AC308" s="623"/>
      <c r="AD308" s="623"/>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row>
    <row r="309" spans="2:62" ht="15" customHeight="1">
      <c r="B309" s="90"/>
      <c r="C309" s="90"/>
      <c r="D309" s="90"/>
      <c r="E309" s="90"/>
      <c r="F309" s="90"/>
      <c r="G309" s="932"/>
      <c r="H309" s="932"/>
      <c r="I309" s="932"/>
      <c r="J309" s="932"/>
      <c r="K309" s="932"/>
      <c r="L309" s="932"/>
      <c r="M309" s="932"/>
      <c r="N309" s="932"/>
      <c r="O309" s="932"/>
      <c r="P309" s="932"/>
      <c r="Q309" s="932"/>
      <c r="R309" s="932"/>
      <c r="S309" s="932"/>
      <c r="T309" s="932"/>
      <c r="U309" s="932"/>
      <c r="V309" s="932"/>
      <c r="W309" s="932"/>
      <c r="X309" s="932"/>
      <c r="Y309" s="932"/>
      <c r="Z309" s="932"/>
      <c r="AA309" s="932"/>
      <c r="AB309" s="623"/>
      <c r="AC309" s="623"/>
      <c r="AD309" s="623"/>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row>
    <row r="310" spans="2:62" ht="15" customHeight="1">
      <c r="B310" s="90"/>
      <c r="C310" s="90"/>
      <c r="D310" s="90"/>
      <c r="E310" s="90"/>
      <c r="F310" s="90"/>
      <c r="G310" s="932"/>
      <c r="H310" s="932"/>
      <c r="I310" s="932"/>
      <c r="J310" s="932"/>
      <c r="K310" s="932"/>
      <c r="L310" s="932"/>
      <c r="M310" s="932"/>
      <c r="N310" s="932"/>
      <c r="O310" s="932"/>
      <c r="P310" s="932"/>
      <c r="Q310" s="932"/>
      <c r="R310" s="932"/>
      <c r="S310" s="932"/>
      <c r="T310" s="932"/>
      <c r="U310" s="932"/>
      <c r="V310" s="932"/>
      <c r="W310" s="932"/>
      <c r="X310" s="932"/>
      <c r="Y310" s="932"/>
      <c r="Z310" s="932"/>
      <c r="AA310" s="932"/>
      <c r="AB310" s="623"/>
      <c r="AC310" s="623"/>
      <c r="AD310" s="623"/>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row>
    <row r="311" spans="2:62" ht="15" customHeight="1">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row>
    <row r="312" spans="2:62" ht="15" customHeight="1">
      <c r="B312" s="90"/>
      <c r="C312" s="90"/>
      <c r="D312" s="90"/>
      <c r="E312" s="90"/>
      <c r="F312" s="208"/>
      <c r="G312" s="90"/>
      <c r="H312" s="90"/>
      <c r="I312" s="201"/>
      <c r="J312" s="829" t="s">
        <v>44</v>
      </c>
      <c r="K312" s="829"/>
      <c r="L312" s="829"/>
      <c r="M312" s="829"/>
      <c r="N312" s="829"/>
      <c r="O312" s="89"/>
      <c r="P312" s="89"/>
      <c r="Q312" s="89" t="str">
        <f>CONCATENATE(P124,"　",AQ124)</f>
        <v>※　選択してください。　</v>
      </c>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Q312" s="90"/>
      <c r="AR312" s="90"/>
      <c r="AS312" s="90"/>
      <c r="AT312" s="90"/>
      <c r="AU312" s="90"/>
      <c r="AV312" s="90"/>
      <c r="AW312" s="90"/>
      <c r="AX312" s="90"/>
      <c r="AY312" s="90"/>
      <c r="AZ312" s="90"/>
      <c r="BA312" s="90"/>
      <c r="BB312" s="90"/>
      <c r="BC312" s="90"/>
      <c r="BD312" s="90"/>
      <c r="BE312" s="90"/>
      <c r="BF312" s="90"/>
      <c r="BG312" s="90"/>
      <c r="BH312" s="90"/>
      <c r="BI312" s="90"/>
      <c r="BJ312" s="90"/>
    </row>
    <row r="313" spans="2:62" ht="15" customHeight="1">
      <c r="B313" s="90"/>
      <c r="C313" s="90"/>
      <c r="D313" s="90"/>
      <c r="E313" s="90"/>
      <c r="F313" s="208"/>
      <c r="G313" s="90"/>
      <c r="H313" s="90"/>
      <c r="I313" s="90"/>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Q313" s="90"/>
      <c r="AR313" s="90"/>
      <c r="AS313" s="90"/>
      <c r="AT313" s="90"/>
      <c r="AU313" s="90"/>
      <c r="AV313" s="90"/>
      <c r="AW313" s="90"/>
      <c r="AX313" s="90"/>
      <c r="AY313" s="90"/>
      <c r="AZ313" s="90"/>
      <c r="BA313" s="90"/>
      <c r="BB313" s="90"/>
      <c r="BC313" s="90"/>
      <c r="BD313" s="90"/>
      <c r="BE313" s="90"/>
      <c r="BF313" s="90"/>
      <c r="BG313" s="90"/>
      <c r="BH313" s="90"/>
      <c r="BI313" s="90"/>
      <c r="BJ313" s="90"/>
    </row>
    <row r="314" spans="2:62" ht="15" customHeight="1">
      <c r="B314" s="90"/>
      <c r="C314" s="90"/>
      <c r="D314" s="90"/>
      <c r="E314" s="90"/>
      <c r="F314" s="208"/>
      <c r="G314" s="90"/>
      <c r="H314" s="90"/>
      <c r="I314" s="90"/>
      <c r="J314" s="829" t="s">
        <v>609</v>
      </c>
      <c r="K314" s="829"/>
      <c r="L314" s="829"/>
      <c r="M314" s="829"/>
      <c r="N314" s="829"/>
      <c r="O314" s="89"/>
      <c r="P314" s="89"/>
      <c r="Q314" s="89" t="str">
        <f>P127</f>
        <v/>
      </c>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Q314" s="90"/>
      <c r="AR314" s="90"/>
      <c r="AS314" s="90"/>
      <c r="AT314" s="90"/>
      <c r="AU314" s="90"/>
      <c r="AV314" s="90"/>
      <c r="AW314" s="90"/>
      <c r="AX314" s="90"/>
      <c r="AY314" s="90"/>
      <c r="AZ314" s="90"/>
      <c r="BA314" s="90"/>
      <c r="BB314" s="90"/>
      <c r="BC314" s="90"/>
      <c r="BD314" s="90"/>
      <c r="BE314" s="90"/>
      <c r="BF314" s="90"/>
      <c r="BG314" s="90"/>
      <c r="BH314" s="90"/>
      <c r="BI314" s="90"/>
      <c r="BJ314" s="90"/>
    </row>
    <row r="315" spans="2:62" ht="15" customHeight="1">
      <c r="B315" s="90"/>
      <c r="C315" s="90"/>
      <c r="D315" s="90"/>
      <c r="E315" s="90"/>
      <c r="F315" s="208"/>
      <c r="G315" s="90"/>
      <c r="H315" s="90"/>
      <c r="I315" s="90"/>
      <c r="J315" s="89"/>
      <c r="K315" s="89"/>
      <c r="L315" s="89"/>
      <c r="M315" s="89"/>
      <c r="N315" s="89"/>
      <c r="O315" s="89"/>
      <c r="P315" s="89"/>
      <c r="Q315" s="89" t="str">
        <f>P130</f>
        <v/>
      </c>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Q315" s="90"/>
      <c r="AR315" s="90"/>
      <c r="AS315" s="90"/>
      <c r="AT315" s="90"/>
      <c r="AU315" s="90"/>
      <c r="AV315" s="90"/>
      <c r="AW315" s="90"/>
      <c r="AX315" s="90"/>
      <c r="AY315" s="90"/>
      <c r="AZ315" s="90"/>
      <c r="BA315" s="90"/>
      <c r="BB315" s="90"/>
      <c r="BC315" s="90"/>
      <c r="BD315" s="90"/>
      <c r="BE315" s="90"/>
      <c r="BF315" s="90"/>
      <c r="BG315" s="90"/>
      <c r="BH315" s="90"/>
      <c r="BI315" s="90"/>
      <c r="BJ315" s="90"/>
    </row>
    <row r="316" spans="2:62" ht="15" customHeight="1">
      <c r="B316" s="90"/>
      <c r="C316" s="90"/>
      <c r="D316" s="90"/>
      <c r="E316" s="90"/>
      <c r="F316" s="208"/>
      <c r="G316" s="90"/>
      <c r="H316" s="255"/>
      <c r="I316" s="255"/>
      <c r="J316" s="829" t="s">
        <v>770</v>
      </c>
      <c r="K316" s="829"/>
      <c r="L316" s="829"/>
      <c r="M316" s="829"/>
      <c r="N316" s="829"/>
      <c r="O316" s="89"/>
      <c r="P316" s="89"/>
      <c r="Q316" s="89" t="str">
        <f>AC130</f>
        <v/>
      </c>
      <c r="R316" s="89"/>
      <c r="S316" s="89"/>
      <c r="T316" s="89"/>
      <c r="U316" s="89"/>
      <c r="V316" s="89"/>
      <c r="W316" s="89"/>
      <c r="X316" s="89"/>
      <c r="Y316" s="89"/>
      <c r="Z316" s="89"/>
      <c r="AA316" s="89"/>
      <c r="AB316" s="89"/>
      <c r="AC316" s="89"/>
      <c r="AD316" s="89"/>
      <c r="AE316" s="227" t="s">
        <v>771</v>
      </c>
      <c r="AF316" s="89"/>
      <c r="AG316" s="89"/>
      <c r="AI316" s="89"/>
      <c r="AJ316" s="89"/>
      <c r="AK316" s="89"/>
      <c r="AL316" s="89"/>
      <c r="AM316" s="89"/>
      <c r="AQ316" s="90"/>
      <c r="AR316" s="90"/>
      <c r="AS316" s="90"/>
      <c r="AT316" s="90"/>
      <c r="AU316" s="90"/>
      <c r="AV316" s="90"/>
      <c r="AW316" s="90"/>
      <c r="AX316" s="90"/>
      <c r="AY316" s="90"/>
      <c r="AZ316" s="90"/>
      <c r="BA316" s="90"/>
      <c r="BB316" s="90"/>
      <c r="BC316" s="90"/>
      <c r="BD316" s="90"/>
      <c r="BE316" s="90"/>
      <c r="BF316" s="90"/>
      <c r="BG316" s="90"/>
      <c r="BH316" s="90"/>
      <c r="BI316" s="90"/>
      <c r="BJ316" s="90"/>
    </row>
    <row r="317" spans="2:62" ht="15" customHeight="1">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row>
    <row r="318" spans="2:62" ht="15" customHeight="1">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row>
    <row r="319" spans="2:62" ht="15" customHeight="1">
      <c r="B319" s="90"/>
      <c r="C319" s="90"/>
      <c r="D319" s="235"/>
      <c r="E319" s="235"/>
      <c r="F319" s="235"/>
      <c r="G319" s="2" t="s">
        <v>772</v>
      </c>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90"/>
      <c r="AV319" s="90"/>
      <c r="AW319" s="90"/>
      <c r="AX319" s="90"/>
      <c r="AY319" s="90"/>
      <c r="AZ319" s="90"/>
      <c r="BA319" s="90"/>
      <c r="BB319" s="90"/>
      <c r="BC319" s="90"/>
      <c r="BD319" s="90"/>
      <c r="BE319" s="90"/>
      <c r="BF319" s="90"/>
      <c r="BG319" s="90"/>
      <c r="BH319" s="90"/>
      <c r="BI319" s="90"/>
      <c r="BJ319" s="90"/>
    </row>
    <row r="320" spans="2:62" ht="15" customHeight="1">
      <c r="B320" s="90"/>
      <c r="C320" s="90"/>
      <c r="D320" s="235"/>
      <c r="E320" s="235"/>
      <c r="F320" s="235"/>
      <c r="G320" s="270" t="s">
        <v>773</v>
      </c>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90"/>
      <c r="AV320" s="90"/>
      <c r="AW320" s="90"/>
      <c r="AX320" s="90"/>
      <c r="AY320" s="90"/>
      <c r="AZ320" s="90"/>
      <c r="BA320" s="90"/>
      <c r="BB320" s="90"/>
      <c r="BC320" s="90"/>
      <c r="BD320" s="90"/>
      <c r="BE320" s="90"/>
      <c r="BF320" s="198"/>
      <c r="BG320" s="90"/>
      <c r="BH320" s="90"/>
      <c r="BI320" s="90"/>
      <c r="BJ320" s="90"/>
    </row>
    <row r="321" spans="2:62" ht="15" customHeight="1">
      <c r="B321" s="90"/>
      <c r="C321" s="90"/>
      <c r="D321" s="90"/>
      <c r="E321" s="90"/>
      <c r="F321" s="90"/>
      <c r="G321" s="270" t="s">
        <v>774</v>
      </c>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70"/>
      <c r="AE321" s="90"/>
      <c r="AF321" s="90"/>
      <c r="AG321" s="90"/>
      <c r="AH321" s="90"/>
      <c r="AI321" s="90"/>
      <c r="AJ321" s="90"/>
      <c r="AK321" s="90"/>
      <c r="AL321" s="90"/>
      <c r="AM321" s="90"/>
      <c r="AN321" s="90"/>
      <c r="AO321" s="90"/>
      <c r="AP321" s="90"/>
      <c r="AQ321" s="90"/>
      <c r="AR321" s="90"/>
      <c r="AS321" s="90"/>
      <c r="AT321" s="90"/>
      <c r="AU321" s="90"/>
      <c r="AV321" s="90"/>
      <c r="AW321" s="90"/>
      <c r="AX321" s="90"/>
      <c r="AZ321" s="90"/>
      <c r="BA321" s="90"/>
      <c r="BB321" s="90"/>
      <c r="BC321" s="90"/>
      <c r="BD321" s="90"/>
      <c r="BE321" s="90"/>
      <c r="BF321" s="90"/>
      <c r="BH321" s="90"/>
      <c r="BI321" s="90"/>
      <c r="BJ321" s="90"/>
    </row>
    <row r="322" spans="2:62" ht="15" customHeight="1">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row>
    <row r="323" spans="2:62" ht="15" customHeight="1">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row>
    <row r="324" spans="2:62" ht="15" customHeight="1">
      <c r="B324" s="90"/>
      <c r="C324" s="90"/>
      <c r="D324" s="90"/>
      <c r="E324" s="227"/>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90"/>
      <c r="BF324" s="90"/>
      <c r="BG324" s="90"/>
      <c r="BH324" s="90"/>
      <c r="BI324" s="90"/>
      <c r="BJ324" s="90"/>
    </row>
    <row r="325" spans="2:62" ht="15" customHeight="1">
      <c r="B325" s="90"/>
      <c r="C325" s="90"/>
      <c r="D325" s="90"/>
      <c r="E325" s="227"/>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90"/>
      <c r="BF325" s="90"/>
      <c r="BG325" s="90"/>
      <c r="BH325" s="90"/>
      <c r="BI325" s="90"/>
      <c r="BJ325" s="90"/>
    </row>
    <row r="326" spans="2:62" ht="15" customHeight="1">
      <c r="B326" s="90"/>
      <c r="C326" s="90"/>
      <c r="D326" s="90"/>
      <c r="E326" s="227"/>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90"/>
      <c r="BF326" s="90"/>
      <c r="BG326" s="90"/>
      <c r="BH326" s="90"/>
      <c r="BI326" s="90"/>
      <c r="BJ326" s="90"/>
    </row>
    <row r="327" spans="2:62" ht="19.5" customHeight="1">
      <c r="B327" s="90"/>
      <c r="C327" s="90"/>
      <c r="D327" s="90"/>
      <c r="E327" s="227"/>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90"/>
      <c r="BF327" s="90"/>
      <c r="BG327" s="90"/>
      <c r="BH327" s="90"/>
      <c r="BI327" s="90"/>
      <c r="BJ327" s="90"/>
    </row>
    <row r="328" spans="2:62" ht="25.5" customHeight="1">
      <c r="B328" s="917" t="s">
        <v>2192</v>
      </c>
      <c r="C328" s="917"/>
      <c r="D328" s="917"/>
      <c r="E328" s="917"/>
      <c r="F328" s="917"/>
      <c r="G328" s="917"/>
      <c r="H328" s="917"/>
      <c r="I328" s="917"/>
      <c r="J328" s="917"/>
      <c r="K328" s="917"/>
      <c r="L328" s="917"/>
      <c r="M328" s="917"/>
      <c r="N328" s="917"/>
      <c r="O328" s="917"/>
      <c r="P328" s="917"/>
      <c r="Q328" s="917"/>
      <c r="R328" s="917"/>
      <c r="S328" s="917"/>
      <c r="T328" s="917"/>
      <c r="U328" s="917"/>
      <c r="V328" s="917"/>
      <c r="W328" s="917"/>
      <c r="X328" s="917"/>
      <c r="Y328" s="917"/>
      <c r="Z328" s="917"/>
      <c r="AA328" s="917"/>
      <c r="AB328" s="917"/>
      <c r="AC328" s="917"/>
      <c r="AD328" s="917"/>
      <c r="AE328" s="917"/>
      <c r="AF328" s="917"/>
      <c r="AG328" s="917"/>
      <c r="AH328" s="917"/>
      <c r="AI328" s="917"/>
      <c r="AJ328" s="917"/>
      <c r="AK328" s="917"/>
      <c r="AL328" s="917"/>
      <c r="AM328" s="917"/>
      <c r="AN328" s="917"/>
      <c r="AO328" s="917"/>
      <c r="AP328" s="917"/>
      <c r="AQ328" s="917"/>
      <c r="AR328" s="917"/>
      <c r="AS328" s="917"/>
      <c r="AT328" s="917"/>
      <c r="AU328" s="917"/>
      <c r="AV328" s="917"/>
      <c r="AW328" s="917"/>
      <c r="AX328" s="917"/>
      <c r="AY328" s="917"/>
      <c r="AZ328" s="917"/>
      <c r="BA328" s="917"/>
      <c r="BB328" s="917"/>
      <c r="BC328" s="917"/>
      <c r="BD328" s="917"/>
      <c r="BE328" s="917"/>
      <c r="BF328" s="917"/>
      <c r="BG328" s="917"/>
      <c r="BH328" s="917"/>
      <c r="BI328" s="90"/>
      <c r="BJ328" s="90"/>
    </row>
    <row r="329" spans="2:62" ht="14.25" customHeight="1">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90"/>
      <c r="BJ329" s="90"/>
    </row>
    <row r="330" spans="2:62" ht="14.25" customHeight="1">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90"/>
      <c r="BJ330" s="90"/>
    </row>
    <row r="331" spans="2:62" ht="20.100000000000001" customHeight="1">
      <c r="B331" s="445"/>
      <c r="C331" s="446" t="s">
        <v>2447</v>
      </c>
      <c r="D331" s="446"/>
      <c r="E331" s="446"/>
      <c r="F331" s="446"/>
      <c r="G331" s="446"/>
      <c r="H331" s="446"/>
      <c r="I331" s="446"/>
      <c r="J331" s="446"/>
      <c r="K331" s="446"/>
      <c r="L331" s="446"/>
      <c r="M331" s="445"/>
      <c r="N331" s="445"/>
      <c r="O331" s="445"/>
      <c r="P331" s="445"/>
      <c r="Q331" s="445"/>
      <c r="R331" s="445"/>
    </row>
    <row r="332" spans="2:62" ht="20.100000000000001" customHeight="1">
      <c r="B332" s="445"/>
      <c r="C332" s="446" t="s">
        <v>2190</v>
      </c>
      <c r="D332" s="446"/>
      <c r="E332" s="446"/>
      <c r="F332" s="446"/>
      <c r="G332" s="446"/>
      <c r="H332" s="446"/>
      <c r="I332" s="446"/>
      <c r="J332" s="446"/>
      <c r="K332" s="446"/>
      <c r="L332" s="446"/>
      <c r="M332" s="445"/>
      <c r="N332" s="445"/>
      <c r="O332" s="445"/>
      <c r="P332" s="445"/>
      <c r="Q332" s="445"/>
      <c r="R332" s="445"/>
    </row>
    <row r="333" spans="2:62">
      <c r="B333" s="90"/>
      <c r="C333" s="270"/>
      <c r="D333" s="270"/>
      <c r="E333" s="270"/>
      <c r="F333" s="270"/>
      <c r="G333" s="270"/>
      <c r="H333" s="270"/>
      <c r="I333" s="270"/>
      <c r="J333" s="270"/>
      <c r="K333" s="270"/>
      <c r="L333" s="835"/>
      <c r="M333" s="835"/>
      <c r="N333" s="835"/>
      <c r="O333" s="90"/>
      <c r="P333" s="90"/>
      <c r="Q333" s="90"/>
      <c r="R333" s="90"/>
    </row>
    <row r="334" spans="2:62">
      <c r="B334" s="90"/>
      <c r="C334" s="835"/>
      <c r="D334" s="835"/>
      <c r="E334" s="835"/>
      <c r="F334" s="90"/>
      <c r="G334" s="327"/>
      <c r="H334" s="327"/>
      <c r="I334" s="327"/>
      <c r="J334" s="327"/>
      <c r="K334" s="327"/>
      <c r="L334" s="327"/>
      <c r="M334" s="327"/>
      <c r="N334" s="327"/>
      <c r="O334" s="327"/>
      <c r="P334" s="327"/>
      <c r="Q334" s="327"/>
      <c r="R334" s="327"/>
      <c r="AS334" s="1216"/>
      <c r="AT334" s="1216"/>
      <c r="AU334" s="1216"/>
      <c r="AV334" s="1216"/>
      <c r="AW334" s="1216"/>
      <c r="AX334" s="1216"/>
      <c r="AY334" s="1216"/>
      <c r="AZ334" s="1216"/>
      <c r="BA334" s="1216"/>
      <c r="BB334" s="1216"/>
      <c r="BC334" s="1216"/>
      <c r="BD334" s="1216"/>
    </row>
    <row r="335" spans="2:62" ht="18.899999999999999" customHeight="1">
      <c r="B335" s="90"/>
      <c r="C335" s="90"/>
      <c r="D335" s="90"/>
      <c r="E335" s="90"/>
      <c r="F335" s="90"/>
      <c r="G335" s="1216" t="str">
        <f>IF(ISBLANK('02入力票（その２）'!$G$168),"年　　　月　　　日",'02入力票（その２）'!$G$168)</f>
        <v>年　　　月　　　日</v>
      </c>
      <c r="H335" s="1216"/>
      <c r="I335" s="1216"/>
      <c r="J335" s="1216"/>
      <c r="K335" s="1216"/>
      <c r="L335" s="1216"/>
      <c r="M335" s="1216"/>
      <c r="N335" s="1216"/>
      <c r="O335" s="1216"/>
      <c r="P335" s="1216"/>
      <c r="Q335" s="1216"/>
      <c r="R335" s="1216"/>
      <c r="S335" s="327"/>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row>
    <row r="336" spans="2:62" ht="18.899999999999999" customHeight="1">
      <c r="B336" s="90"/>
      <c r="C336" s="90"/>
      <c r="D336" s="90"/>
      <c r="E336" s="90"/>
      <c r="F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row>
    <row r="337" spans="2:62" ht="32.25" customHeight="1">
      <c r="B337" s="90"/>
      <c r="C337" s="90"/>
      <c r="D337" s="90"/>
      <c r="E337" s="90"/>
      <c r="F337" s="90"/>
      <c r="G337" s="932" t="s">
        <v>2516</v>
      </c>
      <c r="H337" s="932"/>
      <c r="I337" s="932"/>
      <c r="J337" s="932"/>
      <c r="K337" s="932"/>
      <c r="L337" s="932"/>
      <c r="M337" s="932"/>
      <c r="N337" s="932"/>
      <c r="O337" s="932"/>
      <c r="P337" s="932"/>
      <c r="Q337" s="932"/>
      <c r="R337" s="932"/>
      <c r="S337" s="932"/>
      <c r="T337" s="932"/>
      <c r="U337" s="932"/>
      <c r="V337" s="932"/>
      <c r="W337" s="932"/>
      <c r="X337" s="932"/>
      <c r="Y337" s="932"/>
      <c r="Z337" s="932"/>
      <c r="AA337" s="932"/>
      <c r="AB337" s="623" t="s">
        <v>673</v>
      </c>
      <c r="AC337" s="623"/>
      <c r="AD337" s="623"/>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c r="BH337" s="90"/>
      <c r="BI337" s="90"/>
      <c r="BJ337" s="90"/>
    </row>
    <row r="338" spans="2:62" ht="32.25" customHeight="1">
      <c r="B338" s="90"/>
      <c r="C338" s="90"/>
      <c r="D338" s="90"/>
      <c r="E338" s="90"/>
      <c r="F338" s="90"/>
      <c r="G338" s="932"/>
      <c r="H338" s="932"/>
      <c r="I338" s="932"/>
      <c r="J338" s="932"/>
      <c r="K338" s="932"/>
      <c r="L338" s="932"/>
      <c r="M338" s="932"/>
      <c r="N338" s="932"/>
      <c r="O338" s="932"/>
      <c r="P338" s="932"/>
      <c r="Q338" s="932"/>
      <c r="R338" s="932"/>
      <c r="S338" s="932"/>
      <c r="T338" s="932"/>
      <c r="U338" s="932"/>
      <c r="V338" s="932"/>
      <c r="W338" s="932"/>
      <c r="X338" s="932"/>
      <c r="Y338" s="932"/>
      <c r="Z338" s="932"/>
      <c r="AA338" s="932"/>
      <c r="AB338" s="623"/>
      <c r="AC338" s="623"/>
      <c r="AD338" s="623"/>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row>
    <row r="339" spans="2:62" ht="18.899999999999999" customHeight="1">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90"/>
      <c r="BJ339" s="90"/>
    </row>
    <row r="340" spans="2:62" ht="18.899999999999999" customHeight="1">
      <c r="B340" s="90"/>
      <c r="C340" s="90"/>
      <c r="D340" s="90"/>
      <c r="E340" s="90"/>
      <c r="F340" s="208"/>
      <c r="G340" s="90"/>
      <c r="H340" s="90"/>
      <c r="I340" s="201"/>
      <c r="J340" s="829" t="s">
        <v>44</v>
      </c>
      <c r="K340" s="829"/>
      <c r="L340" s="829"/>
      <c r="M340" s="829"/>
      <c r="N340" s="829"/>
      <c r="O340" s="89"/>
      <c r="P340" s="89"/>
      <c r="Q340" s="89" t="str">
        <f>CONCATENATE(P124,"　",AQ124)</f>
        <v>※　選択してください。　</v>
      </c>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Q340" s="90"/>
      <c r="AR340" s="90"/>
      <c r="AS340" s="90"/>
      <c r="AT340" s="90"/>
      <c r="AU340" s="90"/>
      <c r="AV340" s="90"/>
      <c r="AW340" s="90"/>
      <c r="AX340" s="90"/>
      <c r="AY340" s="90"/>
      <c r="AZ340" s="90"/>
      <c r="BA340" s="90"/>
      <c r="BB340" s="90"/>
      <c r="BC340" s="90"/>
      <c r="BD340" s="90"/>
      <c r="BE340" s="90"/>
      <c r="BF340" s="90"/>
      <c r="BG340" s="90"/>
      <c r="BH340" s="90"/>
      <c r="BI340" s="90"/>
      <c r="BJ340" s="90"/>
    </row>
    <row r="341" spans="2:62" ht="18.75" customHeight="1">
      <c r="B341" s="90"/>
      <c r="C341" s="90"/>
      <c r="D341" s="90"/>
      <c r="E341" s="90"/>
      <c r="F341" s="208"/>
      <c r="G341" s="90"/>
      <c r="H341" s="90"/>
      <c r="I341" s="90"/>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Q341" s="90"/>
      <c r="AR341" s="90"/>
      <c r="AS341" s="90"/>
      <c r="AT341" s="90"/>
      <c r="AU341" s="90"/>
      <c r="AV341" s="90"/>
      <c r="AW341" s="90"/>
      <c r="AX341" s="90"/>
      <c r="AY341" s="90"/>
      <c r="AZ341" s="90"/>
      <c r="BA341" s="90"/>
      <c r="BB341" s="90"/>
      <c r="BC341" s="90"/>
      <c r="BD341" s="90"/>
      <c r="BE341" s="90"/>
      <c r="BF341" s="90"/>
      <c r="BG341" s="90"/>
      <c r="BH341" s="90"/>
      <c r="BI341" s="90"/>
      <c r="BJ341" s="90"/>
    </row>
    <row r="342" spans="2:62" ht="18.899999999999999" customHeight="1">
      <c r="B342" s="90"/>
      <c r="C342" s="90"/>
      <c r="D342" s="90"/>
      <c r="E342" s="90"/>
      <c r="F342" s="208"/>
      <c r="G342" s="90"/>
      <c r="H342" s="90"/>
      <c r="I342" s="90"/>
      <c r="J342" s="829" t="s">
        <v>609</v>
      </c>
      <c r="K342" s="829"/>
      <c r="L342" s="829"/>
      <c r="M342" s="829"/>
      <c r="N342" s="829"/>
      <c r="O342" s="89"/>
      <c r="P342" s="89"/>
      <c r="Q342" s="89" t="str">
        <f>P127</f>
        <v/>
      </c>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Q342" s="90"/>
      <c r="AR342" s="90"/>
      <c r="AS342" s="90"/>
      <c r="AT342" s="90"/>
      <c r="AU342" s="90"/>
      <c r="AV342" s="90"/>
      <c r="AW342" s="90"/>
      <c r="AX342" s="90"/>
      <c r="AY342" s="90"/>
      <c r="AZ342" s="90"/>
      <c r="BA342" s="90"/>
      <c r="BB342" s="90"/>
      <c r="BC342" s="90"/>
      <c r="BD342" s="90"/>
      <c r="BE342" s="90"/>
      <c r="BF342" s="90"/>
      <c r="BG342" s="90"/>
      <c r="BH342" s="90"/>
      <c r="BI342" s="90"/>
      <c r="BJ342" s="90"/>
    </row>
    <row r="343" spans="2:62" ht="18.899999999999999" customHeight="1">
      <c r="B343" s="90"/>
      <c r="C343" s="90"/>
      <c r="D343" s="90"/>
      <c r="E343" s="90"/>
      <c r="F343" s="208"/>
      <c r="G343" s="90"/>
      <c r="H343" s="90"/>
      <c r="I343" s="90"/>
      <c r="J343" s="89"/>
      <c r="K343" s="89"/>
      <c r="L343" s="89"/>
      <c r="M343" s="89"/>
      <c r="N343" s="89"/>
      <c r="O343" s="89"/>
      <c r="P343" s="89"/>
      <c r="Q343" s="89" t="str">
        <f>P130</f>
        <v/>
      </c>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Q343" s="90"/>
      <c r="AR343" s="90"/>
      <c r="AS343" s="90"/>
      <c r="AT343" s="90"/>
      <c r="AU343" s="90"/>
      <c r="AV343" s="90"/>
      <c r="AW343" s="90"/>
      <c r="AX343" s="90"/>
      <c r="AY343" s="90"/>
      <c r="AZ343" s="90"/>
      <c r="BA343" s="90"/>
      <c r="BB343" s="90"/>
      <c r="BC343" s="90"/>
      <c r="BD343" s="90"/>
      <c r="BE343" s="90"/>
      <c r="BF343" s="90"/>
      <c r="BG343" s="90"/>
      <c r="BH343" s="90"/>
      <c r="BI343" s="90"/>
      <c r="BJ343" s="90"/>
    </row>
    <row r="344" spans="2:62" ht="18.899999999999999" customHeight="1">
      <c r="B344" s="90"/>
      <c r="C344" s="90"/>
      <c r="D344" s="90"/>
      <c r="E344" s="90"/>
      <c r="F344" s="208"/>
      <c r="G344" s="90"/>
      <c r="H344" s="255"/>
      <c r="I344" s="255"/>
      <c r="J344" s="829" t="s">
        <v>770</v>
      </c>
      <c r="K344" s="829"/>
      <c r="L344" s="829"/>
      <c r="M344" s="829"/>
      <c r="N344" s="829"/>
      <c r="O344" s="89"/>
      <c r="P344" s="89"/>
      <c r="Q344" s="89" t="str">
        <f>AC130</f>
        <v/>
      </c>
      <c r="R344" s="89"/>
      <c r="S344" s="89"/>
      <c r="T344" s="89"/>
      <c r="U344" s="89"/>
      <c r="V344" s="89"/>
      <c r="W344" s="89"/>
      <c r="X344" s="89"/>
      <c r="Y344" s="89"/>
      <c r="Z344" s="89"/>
      <c r="AA344" s="89"/>
      <c r="AB344" s="89"/>
      <c r="AC344" s="89"/>
      <c r="AD344" s="89"/>
      <c r="AE344" s="227" t="s">
        <v>771</v>
      </c>
      <c r="AF344" s="89"/>
      <c r="AG344" s="89"/>
      <c r="AI344" s="89"/>
      <c r="AJ344" s="89"/>
      <c r="AK344" s="89"/>
      <c r="AL344" s="89"/>
      <c r="AM344" s="89"/>
      <c r="AQ344" s="90"/>
      <c r="AR344" s="90"/>
      <c r="AS344" s="90"/>
      <c r="AT344" s="90"/>
      <c r="AU344" s="90"/>
      <c r="AV344" s="90"/>
      <c r="AW344" s="90"/>
      <c r="AX344" s="90"/>
      <c r="AY344" s="90"/>
      <c r="AZ344" s="90"/>
      <c r="BA344" s="90"/>
      <c r="BB344" s="90"/>
      <c r="BC344" s="90"/>
      <c r="BD344" s="90"/>
      <c r="BE344" s="90"/>
      <c r="BF344" s="90"/>
      <c r="BG344" s="90"/>
      <c r="BH344" s="90"/>
      <c r="BI344" s="90"/>
      <c r="BJ344" s="90"/>
    </row>
    <row r="345" spans="2:62" ht="18.899999999999999" customHeight="1">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row>
    <row r="346" spans="2:62" ht="18.899999999999999" customHeight="1">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row>
    <row r="347" spans="2:62">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row>
    <row r="348" spans="2:62">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row>
    <row r="349" spans="2:62">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row>
    <row r="350" spans="2:62">
      <c r="B350" s="90" t="s">
        <v>775</v>
      </c>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row>
    <row r="351" spans="2:62">
      <c r="B351" s="90"/>
      <c r="C351" s="90" t="s">
        <v>854</v>
      </c>
      <c r="D351" s="90" t="s">
        <v>855</v>
      </c>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row>
    <row r="352" spans="2:62">
      <c r="B352" s="90"/>
      <c r="C352" s="288" t="s">
        <v>167</v>
      </c>
      <c r="D352" s="90" t="s">
        <v>776</v>
      </c>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row>
    <row r="353" spans="2:62">
      <c r="B353" s="90"/>
      <c r="C353" s="288" t="s">
        <v>171</v>
      </c>
      <c r="D353" s="90" t="s">
        <v>777</v>
      </c>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row>
    <row r="354" spans="2:62">
      <c r="B354" s="90"/>
      <c r="C354" s="288" t="s">
        <v>560</v>
      </c>
      <c r="D354" s="90" t="s">
        <v>778</v>
      </c>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row>
    <row r="355" spans="2:62">
      <c r="B355" s="90"/>
      <c r="C355" s="288" t="s">
        <v>779</v>
      </c>
      <c r="D355" s="90" t="s">
        <v>780</v>
      </c>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90"/>
      <c r="BJ355" s="90"/>
    </row>
    <row r="356" spans="2:62">
      <c r="B356" s="90"/>
      <c r="C356" s="288" t="s">
        <v>180</v>
      </c>
      <c r="D356" s="90" t="s">
        <v>781</v>
      </c>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row>
    <row r="357" spans="2:62">
      <c r="B357" s="90"/>
      <c r="C357" s="288" t="s">
        <v>568</v>
      </c>
      <c r="D357" s="90" t="s">
        <v>782</v>
      </c>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90"/>
      <c r="BJ357" s="90"/>
    </row>
    <row r="358" spans="2:62">
      <c r="B358" s="90"/>
      <c r="C358" s="288" t="s">
        <v>571</v>
      </c>
      <c r="D358" s="90" t="s">
        <v>783</v>
      </c>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row>
    <row r="359" spans="2:62">
      <c r="B359" s="90"/>
      <c r="C359" s="288" t="s">
        <v>599</v>
      </c>
      <c r="D359" s="90" t="s">
        <v>784</v>
      </c>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row>
    <row r="360" spans="2:62">
      <c r="B360" s="90"/>
      <c r="C360" s="288" t="s">
        <v>192</v>
      </c>
      <c r="D360" s="90" t="s">
        <v>785</v>
      </c>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row>
    <row r="361" spans="2:62">
      <c r="B361" s="90"/>
      <c r="C361" s="288" t="s">
        <v>579</v>
      </c>
      <c r="D361" s="90" t="s">
        <v>786</v>
      </c>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row>
    <row r="362" spans="2:62" ht="13.5" customHeight="1">
      <c r="B362" s="90"/>
      <c r="C362" s="288" t="s">
        <v>581</v>
      </c>
      <c r="D362" s="288" t="s">
        <v>787</v>
      </c>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row>
    <row r="363" spans="2:62">
      <c r="B363" s="90"/>
      <c r="C363" s="288" t="s">
        <v>583</v>
      </c>
      <c r="D363" s="288" t="s">
        <v>788</v>
      </c>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row>
    <row r="364" spans="2:62">
      <c r="B364" s="90"/>
      <c r="C364" s="288" t="s">
        <v>854</v>
      </c>
      <c r="D364" s="288" t="s">
        <v>855</v>
      </c>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row>
    <row r="365" spans="2:62" ht="13.5" customHeight="1">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90"/>
      <c r="BJ365" s="90"/>
    </row>
    <row r="366" spans="2:62">
      <c r="B366" s="90"/>
      <c r="C366" s="90" t="s">
        <v>879</v>
      </c>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row>
    <row r="367" spans="2:62" ht="13.5" customHeight="1">
      <c r="B367" s="90"/>
      <c r="C367" s="90" t="s">
        <v>857</v>
      </c>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90"/>
      <c r="BJ367" s="90"/>
    </row>
    <row r="368" spans="2:62">
      <c r="B368" s="90"/>
      <c r="C368" s="90" t="s">
        <v>1130</v>
      </c>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row>
    <row r="369" spans="2:62">
      <c r="B369" s="90"/>
      <c r="C369" s="90" t="s">
        <v>879</v>
      </c>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row>
    <row r="370" spans="2:62">
      <c r="B370" s="90"/>
      <c r="C370" s="90" t="s">
        <v>1131</v>
      </c>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row>
    <row r="371" spans="2:62">
      <c r="B371" s="90"/>
      <c r="C371" s="90" t="s">
        <v>1132</v>
      </c>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row>
    <row r="372" spans="2:62">
      <c r="B372" s="90"/>
      <c r="C372" s="90" t="s">
        <v>1133</v>
      </c>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row>
    <row r="373" spans="2:62">
      <c r="B373" s="90"/>
      <c r="C373" s="90" t="s">
        <v>1134</v>
      </c>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row>
    <row r="374" spans="2:62">
      <c r="B374" s="90"/>
      <c r="C374" s="90" t="s">
        <v>1135</v>
      </c>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row>
    <row r="375" spans="2:62">
      <c r="B375" s="90"/>
      <c r="C375" s="90" t="s">
        <v>1136</v>
      </c>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row>
    <row r="376" spans="2:62">
      <c r="B376" s="90"/>
      <c r="C376" s="90" t="s">
        <v>879</v>
      </c>
      <c r="D376" s="90"/>
      <c r="E376" s="90"/>
      <c r="F376" s="90"/>
      <c r="G376" s="90"/>
      <c r="H376" s="90"/>
      <c r="I376" s="90"/>
      <c r="J376" s="90"/>
      <c r="K376" s="90"/>
      <c r="L376" s="90"/>
      <c r="M376" s="90"/>
      <c r="N376" s="90"/>
      <c r="O376" s="90"/>
      <c r="P376" s="90"/>
      <c r="Q376" s="90" t="s">
        <v>879</v>
      </c>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row>
    <row r="377" spans="2:62">
      <c r="B377" s="90"/>
      <c r="C377" s="90" t="s">
        <v>1137</v>
      </c>
      <c r="D377" s="90"/>
      <c r="E377" s="90"/>
      <c r="F377" s="90"/>
      <c r="G377" s="90"/>
      <c r="H377" s="90"/>
      <c r="I377" s="90"/>
      <c r="J377" s="90"/>
      <c r="K377" s="90"/>
      <c r="L377" s="90"/>
      <c r="M377" s="90"/>
      <c r="N377" s="90"/>
      <c r="O377" s="90"/>
      <c r="P377" s="90"/>
      <c r="Q377" s="90" t="str">
        <f t="shared" ref="Q377:Q408" si="8">CONCATENATE(L377,"　",C377)</f>
        <v>　（測量）</v>
      </c>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90"/>
      <c r="BJ377" s="90"/>
    </row>
    <row r="378" spans="2:62">
      <c r="B378" s="90"/>
      <c r="C378" s="90" t="s">
        <v>1138</v>
      </c>
      <c r="D378" s="90"/>
      <c r="E378" s="90"/>
      <c r="F378" s="90"/>
      <c r="G378" s="90"/>
      <c r="H378" s="90"/>
      <c r="I378" s="90"/>
      <c r="J378" s="90"/>
      <c r="K378" s="90"/>
      <c r="L378" s="977">
        <v>2101</v>
      </c>
      <c r="M378" s="977"/>
      <c r="N378" s="977"/>
      <c r="O378" s="90"/>
      <c r="P378" s="90"/>
      <c r="Q378" s="90" t="str">
        <f t="shared" si="8"/>
        <v>2101　測量一般</v>
      </c>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row>
    <row r="379" spans="2:62">
      <c r="B379" s="90"/>
      <c r="C379" s="90" t="s">
        <v>1139</v>
      </c>
      <c r="D379" s="90"/>
      <c r="E379" s="90"/>
      <c r="F379" s="90"/>
      <c r="G379" s="90"/>
      <c r="H379" s="90"/>
      <c r="I379" s="90"/>
      <c r="J379" s="90"/>
      <c r="K379" s="90"/>
      <c r="L379" s="977">
        <v>2102</v>
      </c>
      <c r="M379" s="977"/>
      <c r="N379" s="977"/>
      <c r="O379" s="90"/>
      <c r="P379" s="90"/>
      <c r="Q379" s="90" t="str">
        <f t="shared" si="8"/>
        <v>2102　地図の調整</v>
      </c>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90"/>
      <c r="BJ379" s="90"/>
    </row>
    <row r="380" spans="2:62">
      <c r="B380" s="90"/>
      <c r="C380" s="90" t="s">
        <v>1140</v>
      </c>
      <c r="D380" s="90"/>
      <c r="E380" s="90"/>
      <c r="F380" s="90"/>
      <c r="G380" s="90"/>
      <c r="H380" s="90"/>
      <c r="I380" s="90"/>
      <c r="J380" s="90"/>
      <c r="K380" s="90"/>
      <c r="L380" s="977">
        <v>2103</v>
      </c>
      <c r="M380" s="977"/>
      <c r="N380" s="977"/>
      <c r="O380" s="90"/>
      <c r="P380" s="90"/>
      <c r="Q380" s="90" t="str">
        <f t="shared" si="8"/>
        <v>2103　航空測量</v>
      </c>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row>
    <row r="381" spans="2:62">
      <c r="B381" s="90"/>
      <c r="C381" s="90" t="s">
        <v>1141</v>
      </c>
      <c r="D381" s="90"/>
      <c r="E381" s="90"/>
      <c r="F381" s="90"/>
      <c r="G381" s="90"/>
      <c r="H381" s="90"/>
      <c r="I381" s="90"/>
      <c r="J381" s="90"/>
      <c r="K381" s="90"/>
      <c r="L381" s="90"/>
      <c r="M381" s="90"/>
      <c r="N381" s="90"/>
      <c r="O381" s="90"/>
      <c r="P381" s="90"/>
      <c r="Q381" s="90" t="str">
        <f t="shared" si="8"/>
        <v>　（建築関係コンサル）</v>
      </c>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row>
    <row r="382" spans="2:62">
      <c r="B382" s="90"/>
      <c r="C382" s="90" t="s">
        <v>1142</v>
      </c>
      <c r="D382" s="90"/>
      <c r="E382" s="90"/>
      <c r="F382" s="90"/>
      <c r="G382" s="90"/>
      <c r="H382" s="90"/>
      <c r="I382" s="90"/>
      <c r="J382" s="90"/>
      <c r="K382" s="90"/>
      <c r="L382" s="977">
        <v>2201</v>
      </c>
      <c r="M382" s="977"/>
      <c r="N382" s="977"/>
      <c r="O382" s="90"/>
      <c r="P382" s="90"/>
      <c r="Q382" s="90" t="str">
        <f t="shared" si="8"/>
        <v>2201　建築一般</v>
      </c>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row>
    <row r="383" spans="2:62">
      <c r="B383" s="90"/>
      <c r="C383" s="90" t="s">
        <v>1143</v>
      </c>
      <c r="D383" s="90"/>
      <c r="E383" s="90"/>
      <c r="F383" s="90"/>
      <c r="G383" s="90"/>
      <c r="H383" s="90"/>
      <c r="I383" s="90"/>
      <c r="J383" s="90"/>
      <c r="K383" s="90"/>
      <c r="L383" s="977">
        <v>2202</v>
      </c>
      <c r="M383" s="977"/>
      <c r="N383" s="977"/>
      <c r="O383" s="90"/>
      <c r="P383" s="90"/>
      <c r="Q383" s="90" t="str">
        <f t="shared" si="8"/>
        <v>2202　意匠</v>
      </c>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90"/>
      <c r="BJ383" s="90"/>
    </row>
    <row r="384" spans="2:62">
      <c r="B384" s="90"/>
      <c r="C384" s="90" t="s">
        <v>1144</v>
      </c>
      <c r="D384" s="90"/>
      <c r="E384" s="90"/>
      <c r="F384" s="90"/>
      <c r="G384" s="90"/>
      <c r="H384" s="90"/>
      <c r="I384" s="90"/>
      <c r="J384" s="90"/>
      <c r="K384" s="90"/>
      <c r="L384" s="977">
        <v>2203</v>
      </c>
      <c r="M384" s="977"/>
      <c r="N384" s="977"/>
      <c r="O384" s="90"/>
      <c r="P384" s="90"/>
      <c r="Q384" s="90" t="str">
        <f t="shared" si="8"/>
        <v>2203　構造</v>
      </c>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row>
    <row r="385" spans="2:62">
      <c r="B385" s="90"/>
      <c r="C385" s="90" t="s">
        <v>1145</v>
      </c>
      <c r="D385" s="90"/>
      <c r="E385" s="90"/>
      <c r="F385" s="90"/>
      <c r="G385" s="90"/>
      <c r="H385" s="90"/>
      <c r="I385" s="90"/>
      <c r="J385" s="90"/>
      <c r="K385" s="90"/>
      <c r="L385" s="977">
        <v>2204</v>
      </c>
      <c r="M385" s="977"/>
      <c r="N385" s="977"/>
      <c r="O385" s="90"/>
      <c r="P385" s="90"/>
      <c r="Q385" s="90" t="str">
        <f t="shared" si="8"/>
        <v>2204　暖冷房</v>
      </c>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row>
    <row r="386" spans="2:62">
      <c r="B386" s="90"/>
      <c r="C386" s="90" t="s">
        <v>1146</v>
      </c>
      <c r="D386" s="90"/>
      <c r="E386" s="90"/>
      <c r="F386" s="90"/>
      <c r="G386" s="90"/>
      <c r="H386" s="90"/>
      <c r="I386" s="90"/>
      <c r="J386" s="90"/>
      <c r="K386" s="90"/>
      <c r="L386" s="977">
        <v>2205</v>
      </c>
      <c r="M386" s="977"/>
      <c r="N386" s="977"/>
      <c r="O386" s="90"/>
      <c r="P386" s="90"/>
      <c r="Q386" s="90" t="str">
        <f t="shared" si="8"/>
        <v>2205　衛生</v>
      </c>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row>
    <row r="387" spans="2:62">
      <c r="B387" s="90"/>
      <c r="C387" s="90" t="s">
        <v>1147</v>
      </c>
      <c r="D387" s="90"/>
      <c r="E387" s="90"/>
      <c r="F387" s="90"/>
      <c r="G387" s="90"/>
      <c r="H387" s="90"/>
      <c r="I387" s="90"/>
      <c r="J387" s="90"/>
      <c r="K387" s="90"/>
      <c r="L387" s="977">
        <v>2206</v>
      </c>
      <c r="M387" s="977"/>
      <c r="N387" s="977"/>
      <c r="O387" s="90"/>
      <c r="P387" s="90"/>
      <c r="Q387" s="90" t="str">
        <f t="shared" si="8"/>
        <v>2206　電気</v>
      </c>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row>
    <row r="388" spans="2:62">
      <c r="B388" s="90"/>
      <c r="C388" s="90" t="s">
        <v>1148</v>
      </c>
      <c r="D388" s="90"/>
      <c r="E388" s="90"/>
      <c r="F388" s="90"/>
      <c r="G388" s="90"/>
      <c r="H388" s="90"/>
      <c r="I388" s="90"/>
      <c r="J388" s="90"/>
      <c r="K388" s="90"/>
      <c r="L388" s="977">
        <v>2207</v>
      </c>
      <c r="M388" s="977"/>
      <c r="N388" s="977"/>
      <c r="O388" s="90"/>
      <c r="P388" s="90"/>
      <c r="Q388" s="90" t="str">
        <f t="shared" si="8"/>
        <v>2207　建築積算</v>
      </c>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row>
    <row r="389" spans="2:62">
      <c r="B389" s="90"/>
      <c r="C389" s="90" t="s">
        <v>1149</v>
      </c>
      <c r="D389" s="90"/>
      <c r="E389" s="90"/>
      <c r="F389" s="90"/>
      <c r="G389" s="90"/>
      <c r="H389" s="90"/>
      <c r="I389" s="90"/>
      <c r="J389" s="90"/>
      <c r="K389" s="90"/>
      <c r="L389" s="977">
        <v>2208</v>
      </c>
      <c r="M389" s="977"/>
      <c r="N389" s="977"/>
      <c r="O389" s="90"/>
      <c r="P389" s="90"/>
      <c r="Q389" s="90" t="str">
        <f t="shared" si="8"/>
        <v>2208　機械積算</v>
      </c>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90"/>
      <c r="BJ389" s="90"/>
    </row>
    <row r="390" spans="2:62">
      <c r="B390" s="90"/>
      <c r="C390" s="90" t="s">
        <v>1150</v>
      </c>
      <c r="D390" s="90"/>
      <c r="E390" s="90"/>
      <c r="F390" s="90"/>
      <c r="G390" s="90"/>
      <c r="H390" s="90"/>
      <c r="I390" s="90"/>
      <c r="J390" s="90"/>
      <c r="K390" s="90"/>
      <c r="L390" s="977">
        <v>2209</v>
      </c>
      <c r="M390" s="977"/>
      <c r="N390" s="977"/>
      <c r="O390" s="90"/>
      <c r="P390" s="90"/>
      <c r="Q390" s="90" t="str">
        <f t="shared" si="8"/>
        <v>2209　電気積算</v>
      </c>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row>
    <row r="391" spans="2:62">
      <c r="B391" s="90"/>
      <c r="C391" s="90" t="s">
        <v>1151</v>
      </c>
      <c r="D391" s="90"/>
      <c r="E391" s="90"/>
      <c r="F391" s="90"/>
      <c r="G391" s="90"/>
      <c r="H391" s="90"/>
      <c r="I391" s="90"/>
      <c r="J391" s="90"/>
      <c r="K391" s="90"/>
      <c r="L391" s="977">
        <v>2210</v>
      </c>
      <c r="M391" s="977"/>
      <c r="N391" s="977"/>
      <c r="O391" s="90"/>
      <c r="P391" s="90"/>
      <c r="Q391" s="90" t="str">
        <f t="shared" si="8"/>
        <v>2210　調査</v>
      </c>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90"/>
      <c r="BJ391" s="90"/>
    </row>
    <row r="392" spans="2:62">
      <c r="B392" s="90"/>
      <c r="C392" s="90" t="s">
        <v>1152</v>
      </c>
      <c r="D392" s="90"/>
      <c r="E392" s="90"/>
      <c r="F392" s="90"/>
      <c r="G392" s="90"/>
      <c r="H392" s="90"/>
      <c r="I392" s="90"/>
      <c r="J392" s="90"/>
      <c r="K392" s="90"/>
      <c r="L392" s="977">
        <v>2211</v>
      </c>
      <c r="M392" s="977"/>
      <c r="N392" s="977"/>
      <c r="O392" s="90"/>
      <c r="P392" s="90"/>
      <c r="Q392" s="90" t="str">
        <f t="shared" si="8"/>
        <v>2211　工事監理(建築）</v>
      </c>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row>
    <row r="393" spans="2:62">
      <c r="B393" s="90"/>
      <c r="C393" s="90" t="s">
        <v>1153</v>
      </c>
      <c r="D393" s="90"/>
      <c r="E393" s="90"/>
      <c r="F393" s="90"/>
      <c r="G393" s="90"/>
      <c r="H393" s="90"/>
      <c r="I393" s="90"/>
      <c r="J393" s="90"/>
      <c r="K393" s="90"/>
      <c r="L393" s="977">
        <v>2212</v>
      </c>
      <c r="M393" s="977"/>
      <c r="N393" s="977"/>
      <c r="O393" s="90"/>
      <c r="P393" s="90"/>
      <c r="Q393" s="90" t="str">
        <f t="shared" si="8"/>
        <v>2212　工事監理(電気）</v>
      </c>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90"/>
      <c r="BJ393" s="90"/>
    </row>
    <row r="394" spans="2:62">
      <c r="B394" s="90"/>
      <c r="C394" s="90" t="s">
        <v>1154</v>
      </c>
      <c r="D394" s="90"/>
      <c r="E394" s="90"/>
      <c r="F394" s="90"/>
      <c r="G394" s="90"/>
      <c r="H394" s="90"/>
      <c r="I394" s="90"/>
      <c r="J394" s="90"/>
      <c r="K394" s="90"/>
      <c r="L394" s="977">
        <v>2213</v>
      </c>
      <c r="M394" s="977"/>
      <c r="N394" s="977"/>
      <c r="O394" s="90"/>
      <c r="P394" s="90"/>
      <c r="Q394" s="90" t="str">
        <f t="shared" si="8"/>
        <v>2213　工事監理（機械）</v>
      </c>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row>
    <row r="395" spans="2:62">
      <c r="B395" s="90"/>
      <c r="C395" s="90" t="s">
        <v>1155</v>
      </c>
      <c r="D395" s="90"/>
      <c r="E395" s="90"/>
      <c r="F395" s="90"/>
      <c r="G395" s="90"/>
      <c r="H395" s="90"/>
      <c r="I395" s="90"/>
      <c r="J395" s="90"/>
      <c r="K395" s="90"/>
      <c r="L395" s="977">
        <v>2214</v>
      </c>
      <c r="M395" s="977"/>
      <c r="N395" s="977"/>
      <c r="O395" s="90"/>
      <c r="P395" s="90"/>
      <c r="Q395" s="90" t="str">
        <f t="shared" si="8"/>
        <v>2214　耐震診断</v>
      </c>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row>
    <row r="396" spans="2:62">
      <c r="B396" s="90"/>
      <c r="C396" s="90" t="s">
        <v>1156</v>
      </c>
      <c r="D396" s="90"/>
      <c r="E396" s="90"/>
      <c r="F396" s="90"/>
      <c r="G396" s="90"/>
      <c r="H396" s="90"/>
      <c r="I396" s="90"/>
      <c r="J396" s="90"/>
      <c r="K396" s="90"/>
      <c r="L396" s="977">
        <v>2215</v>
      </c>
      <c r="M396" s="977"/>
      <c r="N396" s="977"/>
      <c r="O396" s="90"/>
      <c r="P396" s="90"/>
      <c r="Q396" s="90" t="str">
        <f t="shared" si="8"/>
        <v>2215　地区計画及び地域計画</v>
      </c>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row>
    <row r="397" spans="2:62">
      <c r="B397" s="90"/>
      <c r="C397" s="90" t="s">
        <v>1157</v>
      </c>
      <c r="D397" s="90"/>
      <c r="E397" s="90"/>
      <c r="F397" s="90"/>
      <c r="G397" s="90"/>
      <c r="H397" s="90"/>
      <c r="I397" s="90"/>
      <c r="J397" s="90"/>
      <c r="K397" s="90"/>
      <c r="L397" s="977"/>
      <c r="M397" s="977"/>
      <c r="N397" s="977"/>
      <c r="O397" s="90"/>
      <c r="P397" s="90"/>
      <c r="Q397" s="90" t="str">
        <f t="shared" si="8"/>
        <v>　（土木関係コンサル）</v>
      </c>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row>
    <row r="398" spans="2:62">
      <c r="B398" s="90"/>
      <c r="C398" s="90" t="s">
        <v>1158</v>
      </c>
      <c r="D398" s="90"/>
      <c r="E398" s="90"/>
      <c r="F398" s="90"/>
      <c r="G398" s="90"/>
      <c r="H398" s="90"/>
      <c r="I398" s="90"/>
      <c r="J398" s="90"/>
      <c r="K398" s="90"/>
      <c r="L398" s="977">
        <v>2501</v>
      </c>
      <c r="M398" s="977"/>
      <c r="N398" s="977"/>
      <c r="O398" s="90"/>
      <c r="P398" s="90"/>
      <c r="Q398" s="90" t="str">
        <f t="shared" si="8"/>
        <v>2501　河川・砂防及び海岸・海洋</v>
      </c>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row>
    <row r="399" spans="2:62">
      <c r="B399" s="90"/>
      <c r="C399" s="90" t="s">
        <v>1159</v>
      </c>
      <c r="D399" s="90"/>
      <c r="E399" s="90"/>
      <c r="F399" s="90"/>
      <c r="G399" s="90"/>
      <c r="H399" s="90"/>
      <c r="I399" s="90"/>
      <c r="J399" s="90"/>
      <c r="K399" s="90"/>
      <c r="L399" s="977">
        <v>2502</v>
      </c>
      <c r="M399" s="977"/>
      <c r="N399" s="977"/>
      <c r="O399" s="90"/>
      <c r="P399" s="90"/>
      <c r="Q399" s="90" t="str">
        <f t="shared" si="8"/>
        <v>2502　港湾及び空港</v>
      </c>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row>
    <row r="400" spans="2:62">
      <c r="B400" s="90"/>
      <c r="C400" s="90" t="s">
        <v>1160</v>
      </c>
      <c r="D400" s="90"/>
      <c r="E400" s="90"/>
      <c r="F400" s="90"/>
      <c r="G400" s="90"/>
      <c r="H400" s="90"/>
      <c r="I400" s="90"/>
      <c r="J400" s="90"/>
      <c r="K400" s="90"/>
      <c r="L400" s="977">
        <v>2503</v>
      </c>
      <c r="M400" s="977"/>
      <c r="N400" s="977"/>
      <c r="O400" s="90"/>
      <c r="P400" s="90"/>
      <c r="Q400" s="90" t="str">
        <f t="shared" si="8"/>
        <v>2503　電力土木</v>
      </c>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row>
    <row r="401" spans="2:62">
      <c r="B401" s="90"/>
      <c r="C401" s="90" t="s">
        <v>1161</v>
      </c>
      <c r="D401" s="90"/>
      <c r="E401" s="90"/>
      <c r="F401" s="90"/>
      <c r="G401" s="90"/>
      <c r="H401" s="90"/>
      <c r="I401" s="90"/>
      <c r="J401" s="90"/>
      <c r="K401" s="90"/>
      <c r="L401" s="977">
        <v>2504</v>
      </c>
      <c r="M401" s="977"/>
      <c r="N401" s="977"/>
      <c r="O401" s="90"/>
      <c r="P401" s="90"/>
      <c r="Q401" s="90" t="str">
        <f t="shared" si="8"/>
        <v>2504　道路</v>
      </c>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row>
    <row r="402" spans="2:62">
      <c r="B402" s="90"/>
      <c r="C402" s="90" t="s">
        <v>1162</v>
      </c>
      <c r="D402" s="90"/>
      <c r="E402" s="90"/>
      <c r="F402" s="90"/>
      <c r="G402" s="90"/>
      <c r="H402" s="90"/>
      <c r="I402" s="90"/>
      <c r="J402" s="90"/>
      <c r="K402" s="90"/>
      <c r="L402" s="977">
        <v>2505</v>
      </c>
      <c r="M402" s="977"/>
      <c r="N402" s="977"/>
      <c r="O402" s="90"/>
      <c r="P402" s="90"/>
      <c r="Q402" s="90" t="str">
        <f t="shared" si="8"/>
        <v>2505　鉄道</v>
      </c>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row>
    <row r="403" spans="2:62">
      <c r="B403" s="90"/>
      <c r="C403" s="90" t="s">
        <v>1163</v>
      </c>
      <c r="D403" s="90"/>
      <c r="E403" s="90"/>
      <c r="F403" s="90"/>
      <c r="G403" s="90"/>
      <c r="H403" s="90"/>
      <c r="I403" s="90"/>
      <c r="J403" s="90"/>
      <c r="K403" s="90"/>
      <c r="L403" s="977">
        <v>2506</v>
      </c>
      <c r="M403" s="977"/>
      <c r="N403" s="977"/>
      <c r="O403" s="90"/>
      <c r="P403" s="90"/>
      <c r="Q403" s="90" t="str">
        <f t="shared" si="8"/>
        <v>2506　上水道及び工業用水道</v>
      </c>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row>
    <row r="404" spans="2:62">
      <c r="B404" s="90"/>
      <c r="C404" s="90" t="s">
        <v>1164</v>
      </c>
      <c r="D404" s="90"/>
      <c r="E404" s="90"/>
      <c r="F404" s="90"/>
      <c r="G404" s="90"/>
      <c r="H404" s="90"/>
      <c r="I404" s="90"/>
      <c r="J404" s="90"/>
      <c r="K404" s="90"/>
      <c r="L404" s="977">
        <v>2507</v>
      </c>
      <c r="M404" s="977"/>
      <c r="N404" s="977"/>
      <c r="O404" s="90"/>
      <c r="P404" s="90"/>
      <c r="Q404" s="90" t="str">
        <f t="shared" si="8"/>
        <v>2507　下水道</v>
      </c>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row>
    <row r="405" spans="2:62">
      <c r="B405" s="90"/>
      <c r="C405" s="90" t="s">
        <v>1165</v>
      </c>
      <c r="D405" s="90"/>
      <c r="E405" s="90"/>
      <c r="F405" s="90"/>
      <c r="G405" s="90"/>
      <c r="H405" s="90"/>
      <c r="I405" s="90"/>
      <c r="J405" s="90"/>
      <c r="K405" s="90"/>
      <c r="L405" s="977">
        <v>2508</v>
      </c>
      <c r="M405" s="977"/>
      <c r="N405" s="977"/>
      <c r="O405" s="90"/>
      <c r="P405" s="90"/>
      <c r="Q405" s="90" t="str">
        <f t="shared" si="8"/>
        <v>2508　農業土木</v>
      </c>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90"/>
      <c r="BJ405" s="90"/>
    </row>
    <row r="406" spans="2:62">
      <c r="B406" s="90"/>
      <c r="C406" s="90" t="s">
        <v>1166</v>
      </c>
      <c r="D406" s="90"/>
      <c r="E406" s="90"/>
      <c r="F406" s="90"/>
      <c r="G406" s="90"/>
      <c r="H406" s="90"/>
      <c r="I406" s="90"/>
      <c r="J406" s="90"/>
      <c r="K406" s="90"/>
      <c r="L406" s="977">
        <v>2509</v>
      </c>
      <c r="M406" s="977"/>
      <c r="N406" s="977"/>
      <c r="O406" s="90"/>
      <c r="P406" s="90"/>
      <c r="Q406" s="90" t="str">
        <f t="shared" si="8"/>
        <v>2509　森林土木</v>
      </c>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row>
    <row r="407" spans="2:62">
      <c r="B407" s="90"/>
      <c r="C407" s="90" t="s">
        <v>1167</v>
      </c>
      <c r="D407" s="90"/>
      <c r="E407" s="90"/>
      <c r="F407" s="90"/>
      <c r="G407" s="90"/>
      <c r="H407" s="90"/>
      <c r="I407" s="90"/>
      <c r="J407" s="90"/>
      <c r="K407" s="90"/>
      <c r="L407" s="977">
        <v>2510</v>
      </c>
      <c r="M407" s="977"/>
      <c r="N407" s="977"/>
      <c r="O407" s="90"/>
      <c r="P407" s="90"/>
      <c r="Q407" s="90" t="str">
        <f t="shared" si="8"/>
        <v>2510　水産土木</v>
      </c>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row>
    <row r="408" spans="2:62">
      <c r="B408" s="90"/>
      <c r="C408" s="90" t="s">
        <v>1168</v>
      </c>
      <c r="D408" s="90"/>
      <c r="E408" s="90"/>
      <c r="F408" s="90"/>
      <c r="G408" s="90"/>
      <c r="H408" s="90"/>
      <c r="I408" s="90"/>
      <c r="J408" s="90"/>
      <c r="K408" s="90"/>
      <c r="L408" s="977">
        <v>2511</v>
      </c>
      <c r="M408" s="977"/>
      <c r="N408" s="977"/>
      <c r="O408" s="90"/>
      <c r="P408" s="90"/>
      <c r="Q408" s="90" t="str">
        <f t="shared" si="8"/>
        <v>2511　廃棄物</v>
      </c>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row>
    <row r="409" spans="2:62">
      <c r="B409" s="90"/>
      <c r="C409" s="90" t="s">
        <v>1169</v>
      </c>
      <c r="D409" s="90"/>
      <c r="E409" s="90"/>
      <c r="F409" s="90"/>
      <c r="G409" s="90"/>
      <c r="H409" s="90"/>
      <c r="I409" s="90"/>
      <c r="J409" s="90"/>
      <c r="K409" s="90"/>
      <c r="L409" s="977">
        <v>2512</v>
      </c>
      <c r="M409" s="977"/>
      <c r="N409" s="977"/>
      <c r="O409" s="90"/>
      <c r="P409" s="90"/>
      <c r="Q409" s="90" t="str">
        <f t="shared" ref="Q409:Q439" si="9">CONCATENATE(L409,"　",C409)</f>
        <v>2512　造園</v>
      </c>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90"/>
      <c r="BJ409" s="90"/>
    </row>
    <row r="410" spans="2:62">
      <c r="B410" s="90"/>
      <c r="C410" s="90" t="s">
        <v>1170</v>
      </c>
      <c r="D410" s="90"/>
      <c r="E410" s="90"/>
      <c r="F410" s="90"/>
      <c r="G410" s="90"/>
      <c r="H410" s="90"/>
      <c r="I410" s="90"/>
      <c r="J410" s="90"/>
      <c r="K410" s="90"/>
      <c r="L410" s="977">
        <v>2513</v>
      </c>
      <c r="M410" s="977"/>
      <c r="N410" s="977"/>
      <c r="O410" s="90"/>
      <c r="P410" s="90"/>
      <c r="Q410" s="90" t="str">
        <f t="shared" si="9"/>
        <v>2513　都市計画及び地方計画</v>
      </c>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row>
    <row r="411" spans="2:62">
      <c r="B411" s="90"/>
      <c r="C411" s="90" t="s">
        <v>1171</v>
      </c>
      <c r="D411" s="90"/>
      <c r="E411" s="90"/>
      <c r="F411" s="90"/>
      <c r="G411" s="90"/>
      <c r="H411" s="90"/>
      <c r="I411" s="90"/>
      <c r="J411" s="90"/>
      <c r="K411" s="90"/>
      <c r="L411" s="977">
        <v>2514</v>
      </c>
      <c r="M411" s="977"/>
      <c r="N411" s="977"/>
      <c r="O411" s="90"/>
      <c r="P411" s="90"/>
      <c r="Q411" s="90" t="str">
        <f t="shared" si="9"/>
        <v>2514　地質</v>
      </c>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90"/>
      <c r="BJ411" s="90"/>
    </row>
    <row r="412" spans="2:62">
      <c r="B412" s="90"/>
      <c r="C412" s="90" t="s">
        <v>1172</v>
      </c>
      <c r="D412" s="90"/>
      <c r="E412" s="90"/>
      <c r="F412" s="90"/>
      <c r="G412" s="90"/>
      <c r="H412" s="90"/>
      <c r="I412" s="90"/>
      <c r="J412" s="90"/>
      <c r="K412" s="90"/>
      <c r="L412" s="977">
        <v>2515</v>
      </c>
      <c r="M412" s="977"/>
      <c r="N412" s="977"/>
      <c r="O412" s="90"/>
      <c r="P412" s="90"/>
      <c r="Q412" s="90" t="str">
        <f t="shared" si="9"/>
        <v>2515　土質及び基礎</v>
      </c>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row>
    <row r="413" spans="2:62">
      <c r="B413" s="90"/>
      <c r="C413" s="90" t="s">
        <v>1173</v>
      </c>
      <c r="D413" s="90"/>
      <c r="E413" s="90"/>
      <c r="F413" s="90"/>
      <c r="G413" s="90"/>
      <c r="H413" s="90"/>
      <c r="I413" s="90"/>
      <c r="J413" s="90"/>
      <c r="K413" s="90"/>
      <c r="L413" s="977">
        <v>2516</v>
      </c>
      <c r="M413" s="977"/>
      <c r="N413" s="977"/>
      <c r="O413" s="90"/>
      <c r="P413" s="90"/>
      <c r="Q413" s="90" t="str">
        <f t="shared" si="9"/>
        <v>2516　鋼構造及びコンクリート</v>
      </c>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row>
    <row r="414" spans="2:62">
      <c r="B414" s="90"/>
      <c r="C414" s="90" t="s">
        <v>1174</v>
      </c>
      <c r="D414" s="90"/>
      <c r="E414" s="90"/>
      <c r="F414" s="90"/>
      <c r="G414" s="90"/>
      <c r="H414" s="90"/>
      <c r="I414" s="90"/>
      <c r="J414" s="90"/>
      <c r="K414" s="90"/>
      <c r="L414" s="977">
        <v>2517</v>
      </c>
      <c r="M414" s="977"/>
      <c r="N414" s="977"/>
      <c r="O414" s="90"/>
      <c r="P414" s="90"/>
      <c r="Q414" s="90" t="str">
        <f t="shared" si="9"/>
        <v>2517　トンネル</v>
      </c>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row>
    <row r="415" spans="2:62">
      <c r="B415" s="90"/>
      <c r="C415" s="90" t="s">
        <v>1175</v>
      </c>
      <c r="D415" s="90"/>
      <c r="E415" s="90"/>
      <c r="F415" s="90"/>
      <c r="G415" s="90"/>
      <c r="H415" s="90"/>
      <c r="I415" s="90"/>
      <c r="J415" s="90"/>
      <c r="K415" s="90"/>
      <c r="L415" s="977">
        <v>2518</v>
      </c>
      <c r="M415" s="977"/>
      <c r="N415" s="977"/>
      <c r="O415" s="90"/>
      <c r="P415" s="90"/>
      <c r="Q415" s="90" t="str">
        <f t="shared" si="9"/>
        <v>2518　施工計画・施工設備及び積算</v>
      </c>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row>
    <row r="416" spans="2:62">
      <c r="B416" s="90"/>
      <c r="C416" s="90" t="s">
        <v>1176</v>
      </c>
      <c r="D416" s="90"/>
      <c r="E416" s="90"/>
      <c r="F416" s="90"/>
      <c r="G416" s="90"/>
      <c r="H416" s="90"/>
      <c r="I416" s="90"/>
      <c r="J416" s="90"/>
      <c r="K416" s="90"/>
      <c r="L416" s="977">
        <v>2519</v>
      </c>
      <c r="M416" s="977"/>
      <c r="N416" s="977"/>
      <c r="O416" s="90"/>
      <c r="P416" s="90"/>
      <c r="Q416" s="90" t="str">
        <f t="shared" si="9"/>
        <v>2519　建設環境</v>
      </c>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row>
    <row r="417" spans="2:62">
      <c r="B417" s="90"/>
      <c r="C417" s="90" t="s">
        <v>1177</v>
      </c>
      <c r="D417" s="90"/>
      <c r="E417" s="90"/>
      <c r="F417" s="90"/>
      <c r="G417" s="90"/>
      <c r="H417" s="90"/>
      <c r="I417" s="90"/>
      <c r="J417" s="90"/>
      <c r="K417" s="90"/>
      <c r="L417" s="977">
        <v>2520</v>
      </c>
      <c r="M417" s="977"/>
      <c r="N417" s="977"/>
      <c r="O417" s="90"/>
      <c r="P417" s="90"/>
      <c r="Q417" s="90" t="str">
        <f t="shared" si="9"/>
        <v>2520　機械</v>
      </c>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90"/>
      <c r="BJ417" s="90"/>
    </row>
    <row r="418" spans="2:62">
      <c r="B418" s="90"/>
      <c r="C418" s="90" t="s">
        <v>1178</v>
      </c>
      <c r="D418" s="90"/>
      <c r="E418" s="90"/>
      <c r="F418" s="90"/>
      <c r="G418" s="90"/>
      <c r="H418" s="90"/>
      <c r="I418" s="90"/>
      <c r="J418" s="90"/>
      <c r="K418" s="90"/>
      <c r="L418" s="977">
        <v>2521</v>
      </c>
      <c r="M418" s="977"/>
      <c r="N418" s="977"/>
      <c r="O418" s="90"/>
      <c r="P418" s="90"/>
      <c r="Q418" s="90" t="str">
        <f t="shared" si="9"/>
        <v>2521　電気・電子</v>
      </c>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row>
    <row r="419" spans="2:62">
      <c r="B419" s="90"/>
      <c r="C419" s="90" t="s">
        <v>1179</v>
      </c>
      <c r="D419" s="90"/>
      <c r="E419" s="90"/>
      <c r="F419" s="90"/>
      <c r="G419" s="90"/>
      <c r="H419" s="90"/>
      <c r="I419" s="90"/>
      <c r="J419" s="90"/>
      <c r="K419" s="90"/>
      <c r="L419" s="977">
        <v>2522</v>
      </c>
      <c r="M419" s="977"/>
      <c r="N419" s="977"/>
      <c r="O419" s="90"/>
      <c r="P419" s="90"/>
      <c r="Q419" s="90" t="str">
        <f t="shared" si="9"/>
        <v>2522　交通量調査</v>
      </c>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90"/>
      <c r="BJ419" s="90"/>
    </row>
    <row r="420" spans="2:62">
      <c r="B420" s="90"/>
      <c r="C420" s="90" t="s">
        <v>1180</v>
      </c>
      <c r="D420" s="90"/>
      <c r="E420" s="90"/>
      <c r="F420" s="90"/>
      <c r="G420" s="90"/>
      <c r="H420" s="90"/>
      <c r="I420" s="90"/>
      <c r="J420" s="90"/>
      <c r="K420" s="90"/>
      <c r="L420" s="977">
        <v>2523</v>
      </c>
      <c r="M420" s="977"/>
      <c r="N420" s="977"/>
      <c r="O420" s="90"/>
      <c r="P420" s="90"/>
      <c r="Q420" s="90" t="str">
        <f t="shared" si="9"/>
        <v>2523　環境調査</v>
      </c>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row>
    <row r="421" spans="2:62">
      <c r="B421" s="90"/>
      <c r="C421" s="90" t="s">
        <v>1181</v>
      </c>
      <c r="D421" s="90"/>
      <c r="E421" s="90"/>
      <c r="F421" s="90"/>
      <c r="G421" s="90"/>
      <c r="H421" s="90"/>
      <c r="I421" s="90"/>
      <c r="J421" s="90"/>
      <c r="K421" s="90"/>
      <c r="L421" s="977">
        <v>2524</v>
      </c>
      <c r="M421" s="977"/>
      <c r="N421" s="977"/>
      <c r="O421" s="90"/>
      <c r="P421" s="90"/>
      <c r="Q421" s="90" t="str">
        <f t="shared" si="9"/>
        <v>2524　経済調査</v>
      </c>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row>
    <row r="422" spans="2:62">
      <c r="B422" s="90"/>
      <c r="C422" s="90" t="s">
        <v>1182</v>
      </c>
      <c r="D422" s="90"/>
      <c r="E422" s="90"/>
      <c r="F422" s="90"/>
      <c r="G422" s="90"/>
      <c r="H422" s="90"/>
      <c r="I422" s="90"/>
      <c r="J422" s="90"/>
      <c r="K422" s="90"/>
      <c r="L422" s="977">
        <v>2525</v>
      </c>
      <c r="M422" s="977"/>
      <c r="N422" s="977"/>
      <c r="O422" s="90"/>
      <c r="P422" s="90"/>
      <c r="Q422" s="90" t="str">
        <f t="shared" si="9"/>
        <v>2525　分析・解析</v>
      </c>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row>
    <row r="423" spans="2:62">
      <c r="B423" s="90"/>
      <c r="C423" s="90" t="s">
        <v>1183</v>
      </c>
      <c r="D423" s="90"/>
      <c r="E423" s="90"/>
      <c r="F423" s="90"/>
      <c r="G423" s="90"/>
      <c r="H423" s="90"/>
      <c r="I423" s="90"/>
      <c r="J423" s="90"/>
      <c r="K423" s="90"/>
      <c r="L423" s="977">
        <v>2526</v>
      </c>
      <c r="M423" s="977"/>
      <c r="N423" s="977"/>
      <c r="O423" s="90"/>
      <c r="P423" s="90"/>
      <c r="Q423" s="90" t="str">
        <f t="shared" si="9"/>
        <v>2526　宅地造成</v>
      </c>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row>
    <row r="424" spans="2:62">
      <c r="B424" s="90"/>
      <c r="C424" s="90" t="s">
        <v>1184</v>
      </c>
      <c r="D424" s="90"/>
      <c r="E424" s="90"/>
      <c r="F424" s="90"/>
      <c r="G424" s="90"/>
      <c r="H424" s="90"/>
      <c r="I424" s="90"/>
      <c r="J424" s="90"/>
      <c r="K424" s="90"/>
      <c r="L424" s="977">
        <v>2527</v>
      </c>
      <c r="M424" s="977"/>
      <c r="N424" s="977"/>
      <c r="O424" s="90"/>
      <c r="P424" s="90"/>
      <c r="Q424" s="90" t="str">
        <f t="shared" si="9"/>
        <v>2527　電算関係</v>
      </c>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row>
    <row r="425" spans="2:62">
      <c r="B425" s="90"/>
      <c r="C425" s="90" t="s">
        <v>1185</v>
      </c>
      <c r="D425" s="90"/>
      <c r="E425" s="90"/>
      <c r="F425" s="90"/>
      <c r="G425" s="90"/>
      <c r="H425" s="90"/>
      <c r="I425" s="90"/>
      <c r="J425" s="90"/>
      <c r="K425" s="90"/>
      <c r="L425" s="977">
        <v>2528</v>
      </c>
      <c r="M425" s="977"/>
      <c r="N425" s="977"/>
      <c r="O425" s="90"/>
      <c r="P425" s="90"/>
      <c r="Q425" s="90" t="str">
        <f t="shared" si="9"/>
        <v>2528　計算業務</v>
      </c>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row>
    <row r="426" spans="2:62">
      <c r="B426" s="90"/>
      <c r="C426" s="90" t="s">
        <v>1186</v>
      </c>
      <c r="D426" s="90"/>
      <c r="E426" s="90"/>
      <c r="F426" s="90"/>
      <c r="G426" s="90"/>
      <c r="H426" s="90"/>
      <c r="I426" s="90"/>
      <c r="J426" s="90"/>
      <c r="K426" s="90"/>
      <c r="L426" s="977">
        <v>2529</v>
      </c>
      <c r="M426" s="977"/>
      <c r="N426" s="977"/>
      <c r="O426" s="90"/>
      <c r="P426" s="90"/>
      <c r="Q426" s="90" t="str">
        <f t="shared" si="9"/>
        <v>2529　資料等整理</v>
      </c>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row>
    <row r="427" spans="2:62">
      <c r="B427" s="90"/>
      <c r="C427" s="90" t="s">
        <v>1187</v>
      </c>
      <c r="D427" s="90"/>
      <c r="E427" s="90"/>
      <c r="F427" s="90"/>
      <c r="G427" s="90"/>
      <c r="H427" s="90"/>
      <c r="I427" s="90"/>
      <c r="J427" s="90"/>
      <c r="K427" s="90"/>
      <c r="L427" s="977">
        <v>2530</v>
      </c>
      <c r="M427" s="977"/>
      <c r="N427" s="977"/>
      <c r="O427" s="90"/>
      <c r="P427" s="90"/>
      <c r="Q427" s="90" t="str">
        <f t="shared" si="9"/>
        <v>2530　施工管理</v>
      </c>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90"/>
      <c r="BJ427" s="90"/>
    </row>
    <row r="428" spans="2:62">
      <c r="B428" s="90"/>
      <c r="C428" s="90" t="s">
        <v>971</v>
      </c>
      <c r="D428" s="90"/>
      <c r="E428" s="90"/>
      <c r="F428" s="90"/>
      <c r="G428" s="90"/>
      <c r="H428" s="90"/>
      <c r="I428" s="90"/>
      <c r="J428" s="90"/>
      <c r="K428" s="90"/>
      <c r="L428" s="977"/>
      <c r="M428" s="977"/>
      <c r="N428" s="977"/>
      <c r="O428" s="90"/>
      <c r="P428" s="90"/>
      <c r="Q428" s="90" t="str">
        <f t="shared" si="9"/>
        <v>　（地質調査）</v>
      </c>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row>
    <row r="429" spans="2:62">
      <c r="B429" s="90"/>
      <c r="C429" s="90" t="s">
        <v>1188</v>
      </c>
      <c r="D429" s="90"/>
      <c r="E429" s="90"/>
      <c r="F429" s="90"/>
      <c r="G429" s="90"/>
      <c r="H429" s="90"/>
      <c r="I429" s="90"/>
      <c r="J429" s="90"/>
      <c r="K429" s="90"/>
      <c r="L429" s="977">
        <v>2301</v>
      </c>
      <c r="M429" s="977"/>
      <c r="N429" s="977"/>
      <c r="O429" s="90"/>
      <c r="P429" s="90"/>
      <c r="Q429" s="90" t="str">
        <f t="shared" si="9"/>
        <v>2301　地質調査</v>
      </c>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row>
    <row r="430" spans="2:62">
      <c r="B430" s="90"/>
      <c r="C430" s="90" t="s">
        <v>1189</v>
      </c>
      <c r="D430" s="90"/>
      <c r="E430" s="90"/>
      <c r="F430" s="90"/>
      <c r="G430" s="90"/>
      <c r="H430" s="90"/>
      <c r="I430" s="90"/>
      <c r="J430" s="90"/>
      <c r="K430" s="90"/>
      <c r="L430" s="977"/>
      <c r="M430" s="977"/>
      <c r="N430" s="977"/>
      <c r="O430" s="90"/>
      <c r="P430" s="90"/>
      <c r="Q430" s="90" t="str">
        <f t="shared" si="9"/>
        <v>　（補償関係コンサル）</v>
      </c>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row>
    <row r="431" spans="2:62">
      <c r="B431" s="90"/>
      <c r="C431" s="90" t="s">
        <v>1190</v>
      </c>
      <c r="D431" s="90"/>
      <c r="E431" s="90"/>
      <c r="F431" s="90"/>
      <c r="G431" s="90"/>
      <c r="H431" s="90"/>
      <c r="I431" s="90"/>
      <c r="J431" s="90"/>
      <c r="K431" s="90"/>
      <c r="L431" s="977">
        <v>2401</v>
      </c>
      <c r="M431" s="977"/>
      <c r="N431" s="977"/>
      <c r="O431" s="90"/>
      <c r="P431" s="90"/>
      <c r="Q431" s="90" t="str">
        <f t="shared" si="9"/>
        <v>2401　土地調査</v>
      </c>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row>
    <row r="432" spans="2:62">
      <c r="B432" s="90"/>
      <c r="C432" s="90" t="s">
        <v>1191</v>
      </c>
      <c r="D432" s="90"/>
      <c r="E432" s="90"/>
      <c r="F432" s="90"/>
      <c r="G432" s="90"/>
      <c r="H432" s="90"/>
      <c r="I432" s="90"/>
      <c r="J432" s="90"/>
      <c r="K432" s="90"/>
      <c r="L432" s="977">
        <v>2402</v>
      </c>
      <c r="M432" s="977"/>
      <c r="N432" s="977"/>
      <c r="O432" s="90"/>
      <c r="P432" s="90"/>
      <c r="Q432" s="90" t="str">
        <f t="shared" si="9"/>
        <v>2402　土地評価</v>
      </c>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row>
    <row r="433" spans="2:62">
      <c r="B433" s="90"/>
      <c r="C433" s="90" t="s">
        <v>1192</v>
      </c>
      <c r="D433" s="90"/>
      <c r="E433" s="90"/>
      <c r="F433" s="90"/>
      <c r="G433" s="90"/>
      <c r="H433" s="90"/>
      <c r="I433" s="90"/>
      <c r="J433" s="90"/>
      <c r="K433" s="90"/>
      <c r="L433" s="977">
        <v>2403</v>
      </c>
      <c r="M433" s="977"/>
      <c r="N433" s="977"/>
      <c r="O433" s="90"/>
      <c r="P433" s="90"/>
      <c r="Q433" s="90" t="str">
        <f t="shared" si="9"/>
        <v>2403　物件</v>
      </c>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row>
    <row r="434" spans="2:62">
      <c r="B434" s="90"/>
      <c r="C434" s="90" t="s">
        <v>1193</v>
      </c>
      <c r="D434" s="90"/>
      <c r="E434" s="90"/>
      <c r="F434" s="90"/>
      <c r="G434" s="90"/>
      <c r="H434" s="90"/>
      <c r="I434" s="90"/>
      <c r="J434" s="90"/>
      <c r="K434" s="90"/>
      <c r="L434" s="977">
        <v>2404</v>
      </c>
      <c r="M434" s="977"/>
      <c r="N434" s="977"/>
      <c r="O434" s="90"/>
      <c r="P434" s="90"/>
      <c r="Q434" s="90" t="str">
        <f t="shared" si="9"/>
        <v>2404　機械工作物</v>
      </c>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row>
    <row r="435" spans="2:62">
      <c r="B435" s="90"/>
      <c r="C435" s="90" t="s">
        <v>1194</v>
      </c>
      <c r="D435" s="90"/>
      <c r="E435" s="90"/>
      <c r="F435" s="90"/>
      <c r="G435" s="90"/>
      <c r="H435" s="90"/>
      <c r="I435" s="90"/>
      <c r="J435" s="90"/>
      <c r="K435" s="90"/>
      <c r="L435" s="977">
        <v>2405</v>
      </c>
      <c r="M435" s="977"/>
      <c r="N435" s="977"/>
      <c r="O435" s="90"/>
      <c r="P435" s="90"/>
      <c r="Q435" s="90" t="str">
        <f t="shared" si="9"/>
        <v>2405　営業補償・特殊補償</v>
      </c>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row>
    <row r="436" spans="2:62">
      <c r="B436" s="90"/>
      <c r="C436" s="90" t="s">
        <v>1195</v>
      </c>
      <c r="D436" s="90"/>
      <c r="E436" s="90"/>
      <c r="F436" s="90"/>
      <c r="G436" s="90"/>
      <c r="H436" s="90"/>
      <c r="I436" s="90"/>
      <c r="J436" s="90"/>
      <c r="K436" s="90"/>
      <c r="L436" s="977">
        <v>2406</v>
      </c>
      <c r="M436" s="977"/>
      <c r="N436" s="977"/>
      <c r="O436" s="90"/>
      <c r="P436" s="90"/>
      <c r="Q436" s="90" t="str">
        <f t="shared" si="9"/>
        <v>2406　事業損失</v>
      </c>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row>
    <row r="437" spans="2:62">
      <c r="B437" s="90"/>
      <c r="C437" s="90" t="s">
        <v>1196</v>
      </c>
      <c r="D437" s="90"/>
      <c r="E437" s="90"/>
      <c r="F437" s="90"/>
      <c r="G437" s="90"/>
      <c r="H437" s="90"/>
      <c r="I437" s="90"/>
      <c r="J437" s="90"/>
      <c r="K437" s="90"/>
      <c r="L437" s="977">
        <v>2407</v>
      </c>
      <c r="M437" s="977"/>
      <c r="N437" s="977"/>
      <c r="O437" s="90"/>
      <c r="P437" s="90"/>
      <c r="Q437" s="90" t="str">
        <f t="shared" si="9"/>
        <v>2407　補償関連</v>
      </c>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row>
    <row r="438" spans="2:62">
      <c r="B438" s="90"/>
      <c r="C438" s="90" t="s">
        <v>1197</v>
      </c>
      <c r="D438" s="90"/>
      <c r="E438" s="90"/>
      <c r="F438" s="90"/>
      <c r="G438" s="90"/>
      <c r="H438" s="90"/>
      <c r="I438" s="90"/>
      <c r="J438" s="90"/>
      <c r="K438" s="90"/>
      <c r="L438" s="977">
        <v>2408</v>
      </c>
      <c r="M438" s="977"/>
      <c r="N438" s="977"/>
      <c r="O438" s="90"/>
      <c r="P438" s="90"/>
      <c r="Q438" s="90" t="str">
        <f t="shared" si="9"/>
        <v>2408　不動産鑑定</v>
      </c>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90"/>
      <c r="BJ438" s="90"/>
    </row>
    <row r="439" spans="2:62">
      <c r="B439" s="90"/>
      <c r="C439" s="90" t="s">
        <v>1198</v>
      </c>
      <c r="D439" s="90"/>
      <c r="E439" s="90"/>
      <c r="F439" s="90"/>
      <c r="G439" s="90"/>
      <c r="H439" s="90"/>
      <c r="I439" s="90"/>
      <c r="J439" s="90"/>
      <c r="K439" s="90"/>
      <c r="L439" s="977">
        <v>2409</v>
      </c>
      <c r="M439" s="977"/>
      <c r="N439" s="977"/>
      <c r="O439" s="90"/>
      <c r="P439" s="90"/>
      <c r="Q439" s="90" t="str">
        <f t="shared" si="9"/>
        <v>2409　登記手続き等</v>
      </c>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row>
  </sheetData>
  <sheetProtection algorithmName="SHA-512" hashValue="TsNPYi2o3NFMEiCoI2j9CXK708oxYT6Cb1/VODXukncl9sjnul2cgLXEZkuC3/d0pEuGycV2wmAQDAMVt5+uHw==" saltValue="IP2rdnhlRIlFVdEWTD8p2A==" spinCount="100000" sheet="1" objects="1" scenarios="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r:id="rId1"/>
  <headerFooter alignWithMargins="0">
    <oddHeader>&amp;R&amp;"ＭＳ ゴシック,標準"&amp;8令和８年度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85"/>
  <sheetViews>
    <sheetView view="pageBreakPreview" topLeftCell="A3" zoomScale="80" zoomScaleNormal="80" zoomScaleSheetLayoutView="80" workbookViewId="0">
      <selection activeCell="B6" sqref="B4:J13"/>
    </sheetView>
  </sheetViews>
  <sheetFormatPr defaultRowHeight="13.2"/>
  <cols>
    <col min="1" max="1" width="1.44140625" style="3" customWidth="1"/>
    <col min="2" max="2" width="5.88671875" style="3" customWidth="1"/>
    <col min="3" max="3" width="10.6640625" style="3" customWidth="1"/>
    <col min="4" max="4" width="4.21875" style="3" customWidth="1"/>
    <col min="5" max="5" width="11.21875" style="3" customWidth="1"/>
    <col min="6" max="6" width="3.44140625" style="3" customWidth="1"/>
    <col min="7" max="7" width="10.44140625" style="3" customWidth="1"/>
    <col min="8" max="8" width="11.21875" style="3" customWidth="1"/>
    <col min="9" max="9" width="10.33203125" style="3" customWidth="1"/>
    <col min="10" max="10" width="9.88671875" style="3" customWidth="1"/>
    <col min="11" max="11" width="9" style="3"/>
    <col min="12" max="12" width="7.6640625" style="3" customWidth="1"/>
    <col min="13" max="17" width="9" style="3"/>
    <col min="18" max="18" width="7.21875" style="3" customWidth="1"/>
    <col min="19" max="256" width="9" style="3"/>
    <col min="257" max="257" width="1.44140625" style="3" customWidth="1"/>
    <col min="258" max="258" width="5.88671875" style="3" customWidth="1"/>
    <col min="259" max="259" width="10.6640625" style="3" customWidth="1"/>
    <col min="260" max="260" width="4.21875" style="3" customWidth="1"/>
    <col min="261" max="261" width="11.21875" style="3" customWidth="1"/>
    <col min="262" max="262" width="3.44140625" style="3" customWidth="1"/>
    <col min="263" max="263" width="10.44140625" style="3" customWidth="1"/>
    <col min="264" max="264" width="11.21875" style="3" customWidth="1"/>
    <col min="265" max="265" width="10.33203125" style="3" customWidth="1"/>
    <col min="266" max="266" width="9.88671875" style="3" customWidth="1"/>
    <col min="267" max="267" width="9" style="3"/>
    <col min="268" max="268" width="7.6640625" style="3" customWidth="1"/>
    <col min="269" max="273" width="9" style="3"/>
    <col min="274" max="274" width="7.21875" style="3" customWidth="1"/>
    <col min="275" max="512" width="9" style="3"/>
    <col min="513" max="513" width="1.44140625" style="3" customWidth="1"/>
    <col min="514" max="514" width="5.88671875" style="3" customWidth="1"/>
    <col min="515" max="515" width="10.6640625" style="3" customWidth="1"/>
    <col min="516" max="516" width="4.21875" style="3" customWidth="1"/>
    <col min="517" max="517" width="11.21875" style="3" customWidth="1"/>
    <col min="518" max="518" width="3.44140625" style="3" customWidth="1"/>
    <col min="519" max="519" width="10.44140625" style="3" customWidth="1"/>
    <col min="520" max="520" width="11.21875" style="3" customWidth="1"/>
    <col min="521" max="521" width="10.33203125" style="3" customWidth="1"/>
    <col min="522" max="522" width="9.88671875" style="3" customWidth="1"/>
    <col min="523" max="523" width="9" style="3"/>
    <col min="524" max="524" width="7.6640625" style="3" customWidth="1"/>
    <col min="525" max="529" width="9" style="3"/>
    <col min="530" max="530" width="7.21875" style="3" customWidth="1"/>
    <col min="531" max="768" width="9" style="3"/>
    <col min="769" max="769" width="1.44140625" style="3" customWidth="1"/>
    <col min="770" max="770" width="5.88671875" style="3" customWidth="1"/>
    <col min="771" max="771" width="10.6640625" style="3" customWidth="1"/>
    <col min="772" max="772" width="4.21875" style="3" customWidth="1"/>
    <col min="773" max="773" width="11.21875" style="3" customWidth="1"/>
    <col min="774" max="774" width="3.44140625" style="3" customWidth="1"/>
    <col min="775" max="775" width="10.44140625" style="3" customWidth="1"/>
    <col min="776" max="776" width="11.21875" style="3" customWidth="1"/>
    <col min="777" max="777" width="10.33203125" style="3" customWidth="1"/>
    <col min="778" max="778" width="9.88671875" style="3" customWidth="1"/>
    <col min="779" max="779" width="9" style="3"/>
    <col min="780" max="780" width="7.6640625" style="3" customWidth="1"/>
    <col min="781" max="785" width="9" style="3"/>
    <col min="786" max="786" width="7.21875" style="3" customWidth="1"/>
    <col min="787" max="1024" width="9" style="3"/>
    <col min="1025" max="1025" width="1.44140625" style="3" customWidth="1"/>
    <col min="1026" max="1026" width="5.88671875" style="3" customWidth="1"/>
    <col min="1027" max="1027" width="10.6640625" style="3" customWidth="1"/>
    <col min="1028" max="1028" width="4.21875" style="3" customWidth="1"/>
    <col min="1029" max="1029" width="11.21875" style="3" customWidth="1"/>
    <col min="1030" max="1030" width="3.44140625" style="3" customWidth="1"/>
    <col min="1031" max="1031" width="10.44140625" style="3" customWidth="1"/>
    <col min="1032" max="1032" width="11.21875" style="3" customWidth="1"/>
    <col min="1033" max="1033" width="10.33203125" style="3" customWidth="1"/>
    <col min="1034" max="1034" width="9.88671875" style="3" customWidth="1"/>
    <col min="1035" max="1035" width="9" style="3"/>
    <col min="1036" max="1036" width="7.6640625" style="3" customWidth="1"/>
    <col min="1037" max="1041" width="9" style="3"/>
    <col min="1042" max="1042" width="7.21875" style="3" customWidth="1"/>
    <col min="1043" max="1280" width="9" style="3"/>
    <col min="1281" max="1281" width="1.44140625" style="3" customWidth="1"/>
    <col min="1282" max="1282" width="5.88671875" style="3" customWidth="1"/>
    <col min="1283" max="1283" width="10.6640625" style="3" customWidth="1"/>
    <col min="1284" max="1284" width="4.21875" style="3" customWidth="1"/>
    <col min="1285" max="1285" width="11.21875" style="3" customWidth="1"/>
    <col min="1286" max="1286" width="3.44140625" style="3" customWidth="1"/>
    <col min="1287" max="1287" width="10.44140625" style="3" customWidth="1"/>
    <col min="1288" max="1288" width="11.21875" style="3" customWidth="1"/>
    <col min="1289" max="1289" width="10.33203125" style="3" customWidth="1"/>
    <col min="1290" max="1290" width="9.88671875" style="3" customWidth="1"/>
    <col min="1291" max="1291" width="9" style="3"/>
    <col min="1292" max="1292" width="7.6640625" style="3" customWidth="1"/>
    <col min="1293" max="1297" width="9" style="3"/>
    <col min="1298" max="1298" width="7.21875" style="3" customWidth="1"/>
    <col min="1299" max="1536" width="9" style="3"/>
    <col min="1537" max="1537" width="1.44140625" style="3" customWidth="1"/>
    <col min="1538" max="1538" width="5.88671875" style="3" customWidth="1"/>
    <col min="1539" max="1539" width="10.6640625" style="3" customWidth="1"/>
    <col min="1540" max="1540" width="4.21875" style="3" customWidth="1"/>
    <col min="1541" max="1541" width="11.21875" style="3" customWidth="1"/>
    <col min="1542" max="1542" width="3.44140625" style="3" customWidth="1"/>
    <col min="1543" max="1543" width="10.44140625" style="3" customWidth="1"/>
    <col min="1544" max="1544" width="11.21875" style="3" customWidth="1"/>
    <col min="1545" max="1545" width="10.33203125" style="3" customWidth="1"/>
    <col min="1546" max="1546" width="9.88671875" style="3" customWidth="1"/>
    <col min="1547" max="1547" width="9" style="3"/>
    <col min="1548" max="1548" width="7.6640625" style="3" customWidth="1"/>
    <col min="1549" max="1553" width="9" style="3"/>
    <col min="1554" max="1554" width="7.21875" style="3" customWidth="1"/>
    <col min="1555" max="1792" width="9" style="3"/>
    <col min="1793" max="1793" width="1.44140625" style="3" customWidth="1"/>
    <col min="1794" max="1794" width="5.88671875" style="3" customWidth="1"/>
    <col min="1795" max="1795" width="10.6640625" style="3" customWidth="1"/>
    <col min="1796" max="1796" width="4.21875" style="3" customWidth="1"/>
    <col min="1797" max="1797" width="11.21875" style="3" customWidth="1"/>
    <col min="1798" max="1798" width="3.44140625" style="3" customWidth="1"/>
    <col min="1799" max="1799" width="10.44140625" style="3" customWidth="1"/>
    <col min="1800" max="1800" width="11.21875" style="3" customWidth="1"/>
    <col min="1801" max="1801" width="10.33203125" style="3" customWidth="1"/>
    <col min="1802" max="1802" width="9.88671875" style="3" customWidth="1"/>
    <col min="1803" max="1803" width="9" style="3"/>
    <col min="1804" max="1804" width="7.6640625" style="3" customWidth="1"/>
    <col min="1805" max="1809" width="9" style="3"/>
    <col min="1810" max="1810" width="7.21875" style="3" customWidth="1"/>
    <col min="1811" max="2048" width="9" style="3"/>
    <col min="2049" max="2049" width="1.44140625" style="3" customWidth="1"/>
    <col min="2050" max="2050" width="5.88671875" style="3" customWidth="1"/>
    <col min="2051" max="2051" width="10.6640625" style="3" customWidth="1"/>
    <col min="2052" max="2052" width="4.21875" style="3" customWidth="1"/>
    <col min="2053" max="2053" width="11.21875" style="3" customWidth="1"/>
    <col min="2054" max="2054" width="3.44140625" style="3" customWidth="1"/>
    <col min="2055" max="2055" width="10.44140625" style="3" customWidth="1"/>
    <col min="2056" max="2056" width="11.21875" style="3" customWidth="1"/>
    <col min="2057" max="2057" width="10.33203125" style="3" customWidth="1"/>
    <col min="2058" max="2058" width="9.88671875" style="3" customWidth="1"/>
    <col min="2059" max="2059" width="9" style="3"/>
    <col min="2060" max="2060" width="7.6640625" style="3" customWidth="1"/>
    <col min="2061" max="2065" width="9" style="3"/>
    <col min="2066" max="2066" width="7.21875" style="3" customWidth="1"/>
    <col min="2067" max="2304" width="9" style="3"/>
    <col min="2305" max="2305" width="1.44140625" style="3" customWidth="1"/>
    <col min="2306" max="2306" width="5.88671875" style="3" customWidth="1"/>
    <col min="2307" max="2307" width="10.6640625" style="3" customWidth="1"/>
    <col min="2308" max="2308" width="4.21875" style="3" customWidth="1"/>
    <col min="2309" max="2309" width="11.21875" style="3" customWidth="1"/>
    <col min="2310" max="2310" width="3.44140625" style="3" customWidth="1"/>
    <col min="2311" max="2311" width="10.44140625" style="3" customWidth="1"/>
    <col min="2312" max="2312" width="11.21875" style="3" customWidth="1"/>
    <col min="2313" max="2313" width="10.33203125" style="3" customWidth="1"/>
    <col min="2314" max="2314" width="9.88671875" style="3" customWidth="1"/>
    <col min="2315" max="2315" width="9" style="3"/>
    <col min="2316" max="2316" width="7.6640625" style="3" customWidth="1"/>
    <col min="2317" max="2321" width="9" style="3"/>
    <col min="2322" max="2322" width="7.21875" style="3" customWidth="1"/>
    <col min="2323" max="2560" width="9" style="3"/>
    <col min="2561" max="2561" width="1.44140625" style="3" customWidth="1"/>
    <col min="2562" max="2562" width="5.88671875" style="3" customWidth="1"/>
    <col min="2563" max="2563" width="10.6640625" style="3" customWidth="1"/>
    <col min="2564" max="2564" width="4.21875" style="3" customWidth="1"/>
    <col min="2565" max="2565" width="11.21875" style="3" customWidth="1"/>
    <col min="2566" max="2566" width="3.44140625" style="3" customWidth="1"/>
    <col min="2567" max="2567" width="10.44140625" style="3" customWidth="1"/>
    <col min="2568" max="2568" width="11.21875" style="3" customWidth="1"/>
    <col min="2569" max="2569" width="10.33203125" style="3" customWidth="1"/>
    <col min="2570" max="2570" width="9.88671875" style="3" customWidth="1"/>
    <col min="2571" max="2571" width="9" style="3"/>
    <col min="2572" max="2572" width="7.6640625" style="3" customWidth="1"/>
    <col min="2573" max="2577" width="9" style="3"/>
    <col min="2578" max="2578" width="7.21875" style="3" customWidth="1"/>
    <col min="2579" max="2816" width="9" style="3"/>
    <col min="2817" max="2817" width="1.44140625" style="3" customWidth="1"/>
    <col min="2818" max="2818" width="5.88671875" style="3" customWidth="1"/>
    <col min="2819" max="2819" width="10.6640625" style="3" customWidth="1"/>
    <col min="2820" max="2820" width="4.21875" style="3" customWidth="1"/>
    <col min="2821" max="2821" width="11.21875" style="3" customWidth="1"/>
    <col min="2822" max="2822" width="3.44140625" style="3" customWidth="1"/>
    <col min="2823" max="2823" width="10.44140625" style="3" customWidth="1"/>
    <col min="2824" max="2824" width="11.21875" style="3" customWidth="1"/>
    <col min="2825" max="2825" width="10.33203125" style="3" customWidth="1"/>
    <col min="2826" max="2826" width="9.88671875" style="3" customWidth="1"/>
    <col min="2827" max="2827" width="9" style="3"/>
    <col min="2828" max="2828" width="7.6640625" style="3" customWidth="1"/>
    <col min="2829" max="2833" width="9" style="3"/>
    <col min="2834" max="2834" width="7.21875" style="3" customWidth="1"/>
    <col min="2835" max="3072" width="9" style="3"/>
    <col min="3073" max="3073" width="1.44140625" style="3" customWidth="1"/>
    <col min="3074" max="3074" width="5.88671875" style="3" customWidth="1"/>
    <col min="3075" max="3075" width="10.6640625" style="3" customWidth="1"/>
    <col min="3076" max="3076" width="4.21875" style="3" customWidth="1"/>
    <col min="3077" max="3077" width="11.21875" style="3" customWidth="1"/>
    <col min="3078" max="3078" width="3.44140625" style="3" customWidth="1"/>
    <col min="3079" max="3079" width="10.44140625" style="3" customWidth="1"/>
    <col min="3080" max="3080" width="11.21875" style="3" customWidth="1"/>
    <col min="3081" max="3081" width="10.33203125" style="3" customWidth="1"/>
    <col min="3082" max="3082" width="9.88671875" style="3" customWidth="1"/>
    <col min="3083" max="3083" width="9" style="3"/>
    <col min="3084" max="3084" width="7.6640625" style="3" customWidth="1"/>
    <col min="3085" max="3089" width="9" style="3"/>
    <col min="3090" max="3090" width="7.21875" style="3" customWidth="1"/>
    <col min="3091" max="3328" width="9" style="3"/>
    <col min="3329" max="3329" width="1.44140625" style="3" customWidth="1"/>
    <col min="3330" max="3330" width="5.88671875" style="3" customWidth="1"/>
    <col min="3331" max="3331" width="10.6640625" style="3" customWidth="1"/>
    <col min="3332" max="3332" width="4.21875" style="3" customWidth="1"/>
    <col min="3333" max="3333" width="11.21875" style="3" customWidth="1"/>
    <col min="3334" max="3334" width="3.44140625" style="3" customWidth="1"/>
    <col min="3335" max="3335" width="10.44140625" style="3" customWidth="1"/>
    <col min="3336" max="3336" width="11.21875" style="3" customWidth="1"/>
    <col min="3337" max="3337" width="10.33203125" style="3" customWidth="1"/>
    <col min="3338" max="3338" width="9.88671875" style="3" customWidth="1"/>
    <col min="3339" max="3339" width="9" style="3"/>
    <col min="3340" max="3340" width="7.6640625" style="3" customWidth="1"/>
    <col min="3341" max="3345" width="9" style="3"/>
    <col min="3346" max="3346" width="7.21875" style="3" customWidth="1"/>
    <col min="3347" max="3584" width="9" style="3"/>
    <col min="3585" max="3585" width="1.44140625" style="3" customWidth="1"/>
    <col min="3586" max="3586" width="5.88671875" style="3" customWidth="1"/>
    <col min="3587" max="3587" width="10.6640625" style="3" customWidth="1"/>
    <col min="3588" max="3588" width="4.21875" style="3" customWidth="1"/>
    <col min="3589" max="3589" width="11.21875" style="3" customWidth="1"/>
    <col min="3590" max="3590" width="3.44140625" style="3" customWidth="1"/>
    <col min="3591" max="3591" width="10.44140625" style="3" customWidth="1"/>
    <col min="3592" max="3592" width="11.21875" style="3" customWidth="1"/>
    <col min="3593" max="3593" width="10.33203125" style="3" customWidth="1"/>
    <col min="3594" max="3594" width="9.88671875" style="3" customWidth="1"/>
    <col min="3595" max="3595" width="9" style="3"/>
    <col min="3596" max="3596" width="7.6640625" style="3" customWidth="1"/>
    <col min="3597" max="3601" width="9" style="3"/>
    <col min="3602" max="3602" width="7.21875" style="3" customWidth="1"/>
    <col min="3603" max="3840" width="9" style="3"/>
    <col min="3841" max="3841" width="1.44140625" style="3" customWidth="1"/>
    <col min="3842" max="3842" width="5.88671875" style="3" customWidth="1"/>
    <col min="3843" max="3843" width="10.6640625" style="3" customWidth="1"/>
    <col min="3844" max="3844" width="4.21875" style="3" customWidth="1"/>
    <col min="3845" max="3845" width="11.21875" style="3" customWidth="1"/>
    <col min="3846" max="3846" width="3.44140625" style="3" customWidth="1"/>
    <col min="3847" max="3847" width="10.44140625" style="3" customWidth="1"/>
    <col min="3848" max="3848" width="11.21875" style="3" customWidth="1"/>
    <col min="3849" max="3849" width="10.33203125" style="3" customWidth="1"/>
    <col min="3850" max="3850" width="9.88671875" style="3" customWidth="1"/>
    <col min="3851" max="3851" width="9" style="3"/>
    <col min="3852" max="3852" width="7.6640625" style="3" customWidth="1"/>
    <col min="3853" max="3857" width="9" style="3"/>
    <col min="3858" max="3858" width="7.21875" style="3" customWidth="1"/>
    <col min="3859" max="4096" width="9" style="3"/>
    <col min="4097" max="4097" width="1.44140625" style="3" customWidth="1"/>
    <col min="4098" max="4098" width="5.88671875" style="3" customWidth="1"/>
    <col min="4099" max="4099" width="10.6640625" style="3" customWidth="1"/>
    <col min="4100" max="4100" width="4.21875" style="3" customWidth="1"/>
    <col min="4101" max="4101" width="11.21875" style="3" customWidth="1"/>
    <col min="4102" max="4102" width="3.44140625" style="3" customWidth="1"/>
    <col min="4103" max="4103" width="10.44140625" style="3" customWidth="1"/>
    <col min="4104" max="4104" width="11.21875" style="3" customWidth="1"/>
    <col min="4105" max="4105" width="10.33203125" style="3" customWidth="1"/>
    <col min="4106" max="4106" width="9.88671875" style="3" customWidth="1"/>
    <col min="4107" max="4107" width="9" style="3"/>
    <col min="4108" max="4108" width="7.6640625" style="3" customWidth="1"/>
    <col min="4109" max="4113" width="9" style="3"/>
    <col min="4114" max="4114" width="7.21875" style="3" customWidth="1"/>
    <col min="4115" max="4352" width="9" style="3"/>
    <col min="4353" max="4353" width="1.44140625" style="3" customWidth="1"/>
    <col min="4354" max="4354" width="5.88671875" style="3" customWidth="1"/>
    <col min="4355" max="4355" width="10.6640625" style="3" customWidth="1"/>
    <col min="4356" max="4356" width="4.21875" style="3" customWidth="1"/>
    <col min="4357" max="4357" width="11.21875" style="3" customWidth="1"/>
    <col min="4358" max="4358" width="3.44140625" style="3" customWidth="1"/>
    <col min="4359" max="4359" width="10.44140625" style="3" customWidth="1"/>
    <col min="4360" max="4360" width="11.21875" style="3" customWidth="1"/>
    <col min="4361" max="4361" width="10.33203125" style="3" customWidth="1"/>
    <col min="4362" max="4362" width="9.88671875" style="3" customWidth="1"/>
    <col min="4363" max="4363" width="9" style="3"/>
    <col min="4364" max="4364" width="7.6640625" style="3" customWidth="1"/>
    <col min="4365" max="4369" width="9" style="3"/>
    <col min="4370" max="4370" width="7.21875" style="3" customWidth="1"/>
    <col min="4371" max="4608" width="9" style="3"/>
    <col min="4609" max="4609" width="1.44140625" style="3" customWidth="1"/>
    <col min="4610" max="4610" width="5.88671875" style="3" customWidth="1"/>
    <col min="4611" max="4611" width="10.6640625" style="3" customWidth="1"/>
    <col min="4612" max="4612" width="4.21875" style="3" customWidth="1"/>
    <col min="4613" max="4613" width="11.21875" style="3" customWidth="1"/>
    <col min="4614" max="4614" width="3.44140625" style="3" customWidth="1"/>
    <col min="4615" max="4615" width="10.44140625" style="3" customWidth="1"/>
    <col min="4616" max="4616" width="11.21875" style="3" customWidth="1"/>
    <col min="4617" max="4617" width="10.33203125" style="3" customWidth="1"/>
    <col min="4618" max="4618" width="9.88671875" style="3" customWidth="1"/>
    <col min="4619" max="4619" width="9" style="3"/>
    <col min="4620" max="4620" width="7.6640625" style="3" customWidth="1"/>
    <col min="4621" max="4625" width="9" style="3"/>
    <col min="4626" max="4626" width="7.21875" style="3" customWidth="1"/>
    <col min="4627" max="4864" width="9" style="3"/>
    <col min="4865" max="4865" width="1.44140625" style="3" customWidth="1"/>
    <col min="4866" max="4866" width="5.88671875" style="3" customWidth="1"/>
    <col min="4867" max="4867" width="10.6640625" style="3" customWidth="1"/>
    <col min="4868" max="4868" width="4.21875" style="3" customWidth="1"/>
    <col min="4869" max="4869" width="11.21875" style="3" customWidth="1"/>
    <col min="4870" max="4870" width="3.44140625" style="3" customWidth="1"/>
    <col min="4871" max="4871" width="10.44140625" style="3" customWidth="1"/>
    <col min="4872" max="4872" width="11.21875" style="3" customWidth="1"/>
    <col min="4873" max="4873" width="10.33203125" style="3" customWidth="1"/>
    <col min="4874" max="4874" width="9.88671875" style="3" customWidth="1"/>
    <col min="4875" max="4875" width="9" style="3"/>
    <col min="4876" max="4876" width="7.6640625" style="3" customWidth="1"/>
    <col min="4877" max="4881" width="9" style="3"/>
    <col min="4882" max="4882" width="7.21875" style="3" customWidth="1"/>
    <col min="4883" max="5120" width="9" style="3"/>
    <col min="5121" max="5121" width="1.44140625" style="3" customWidth="1"/>
    <col min="5122" max="5122" width="5.88671875" style="3" customWidth="1"/>
    <col min="5123" max="5123" width="10.6640625" style="3" customWidth="1"/>
    <col min="5124" max="5124" width="4.21875" style="3" customWidth="1"/>
    <col min="5125" max="5125" width="11.21875" style="3" customWidth="1"/>
    <col min="5126" max="5126" width="3.44140625" style="3" customWidth="1"/>
    <col min="5127" max="5127" width="10.44140625" style="3" customWidth="1"/>
    <col min="5128" max="5128" width="11.21875" style="3" customWidth="1"/>
    <col min="5129" max="5129" width="10.33203125" style="3" customWidth="1"/>
    <col min="5130" max="5130" width="9.88671875" style="3" customWidth="1"/>
    <col min="5131" max="5131" width="9" style="3"/>
    <col min="5132" max="5132" width="7.6640625" style="3" customWidth="1"/>
    <col min="5133" max="5137" width="9" style="3"/>
    <col min="5138" max="5138" width="7.21875" style="3" customWidth="1"/>
    <col min="5139" max="5376" width="9" style="3"/>
    <col min="5377" max="5377" width="1.44140625" style="3" customWidth="1"/>
    <col min="5378" max="5378" width="5.88671875" style="3" customWidth="1"/>
    <col min="5379" max="5379" width="10.6640625" style="3" customWidth="1"/>
    <col min="5380" max="5380" width="4.21875" style="3" customWidth="1"/>
    <col min="5381" max="5381" width="11.21875" style="3" customWidth="1"/>
    <col min="5382" max="5382" width="3.44140625" style="3" customWidth="1"/>
    <col min="5383" max="5383" width="10.44140625" style="3" customWidth="1"/>
    <col min="5384" max="5384" width="11.21875" style="3" customWidth="1"/>
    <col min="5385" max="5385" width="10.33203125" style="3" customWidth="1"/>
    <col min="5386" max="5386" width="9.88671875" style="3" customWidth="1"/>
    <col min="5387" max="5387" width="9" style="3"/>
    <col min="5388" max="5388" width="7.6640625" style="3" customWidth="1"/>
    <col min="5389" max="5393" width="9" style="3"/>
    <col min="5394" max="5394" width="7.21875" style="3" customWidth="1"/>
    <col min="5395" max="5632" width="9" style="3"/>
    <col min="5633" max="5633" width="1.44140625" style="3" customWidth="1"/>
    <col min="5634" max="5634" width="5.88671875" style="3" customWidth="1"/>
    <col min="5635" max="5635" width="10.6640625" style="3" customWidth="1"/>
    <col min="5636" max="5636" width="4.21875" style="3" customWidth="1"/>
    <col min="5637" max="5637" width="11.21875" style="3" customWidth="1"/>
    <col min="5638" max="5638" width="3.44140625" style="3" customWidth="1"/>
    <col min="5639" max="5639" width="10.44140625" style="3" customWidth="1"/>
    <col min="5640" max="5640" width="11.21875" style="3" customWidth="1"/>
    <col min="5641" max="5641" width="10.33203125" style="3" customWidth="1"/>
    <col min="5642" max="5642" width="9.88671875" style="3" customWidth="1"/>
    <col min="5643" max="5643" width="9" style="3"/>
    <col min="5644" max="5644" width="7.6640625" style="3" customWidth="1"/>
    <col min="5645" max="5649" width="9" style="3"/>
    <col min="5650" max="5650" width="7.21875" style="3" customWidth="1"/>
    <col min="5651" max="5888" width="9" style="3"/>
    <col min="5889" max="5889" width="1.44140625" style="3" customWidth="1"/>
    <col min="5890" max="5890" width="5.88671875" style="3" customWidth="1"/>
    <col min="5891" max="5891" width="10.6640625" style="3" customWidth="1"/>
    <col min="5892" max="5892" width="4.21875" style="3" customWidth="1"/>
    <col min="5893" max="5893" width="11.21875" style="3" customWidth="1"/>
    <col min="5894" max="5894" width="3.44140625" style="3" customWidth="1"/>
    <col min="5895" max="5895" width="10.44140625" style="3" customWidth="1"/>
    <col min="5896" max="5896" width="11.21875" style="3" customWidth="1"/>
    <col min="5897" max="5897" width="10.33203125" style="3" customWidth="1"/>
    <col min="5898" max="5898" width="9.88671875" style="3" customWidth="1"/>
    <col min="5899" max="5899" width="9" style="3"/>
    <col min="5900" max="5900" width="7.6640625" style="3" customWidth="1"/>
    <col min="5901" max="5905" width="9" style="3"/>
    <col min="5906" max="5906" width="7.21875" style="3" customWidth="1"/>
    <col min="5907" max="6144" width="9" style="3"/>
    <col min="6145" max="6145" width="1.44140625" style="3" customWidth="1"/>
    <col min="6146" max="6146" width="5.88671875" style="3" customWidth="1"/>
    <col min="6147" max="6147" width="10.6640625" style="3" customWidth="1"/>
    <col min="6148" max="6148" width="4.21875" style="3" customWidth="1"/>
    <col min="6149" max="6149" width="11.21875" style="3" customWidth="1"/>
    <col min="6150" max="6150" width="3.44140625" style="3" customWidth="1"/>
    <col min="6151" max="6151" width="10.44140625" style="3" customWidth="1"/>
    <col min="6152" max="6152" width="11.21875" style="3" customWidth="1"/>
    <col min="6153" max="6153" width="10.33203125" style="3" customWidth="1"/>
    <col min="6154" max="6154" width="9.88671875" style="3" customWidth="1"/>
    <col min="6155" max="6155" width="9" style="3"/>
    <col min="6156" max="6156" width="7.6640625" style="3" customWidth="1"/>
    <col min="6157" max="6161" width="9" style="3"/>
    <col min="6162" max="6162" width="7.21875" style="3" customWidth="1"/>
    <col min="6163" max="6400" width="9" style="3"/>
    <col min="6401" max="6401" width="1.44140625" style="3" customWidth="1"/>
    <col min="6402" max="6402" width="5.88671875" style="3" customWidth="1"/>
    <col min="6403" max="6403" width="10.6640625" style="3" customWidth="1"/>
    <col min="6404" max="6404" width="4.21875" style="3" customWidth="1"/>
    <col min="6405" max="6405" width="11.21875" style="3" customWidth="1"/>
    <col min="6406" max="6406" width="3.44140625" style="3" customWidth="1"/>
    <col min="6407" max="6407" width="10.44140625" style="3" customWidth="1"/>
    <col min="6408" max="6408" width="11.21875" style="3" customWidth="1"/>
    <col min="6409" max="6409" width="10.33203125" style="3" customWidth="1"/>
    <col min="6410" max="6410" width="9.88671875" style="3" customWidth="1"/>
    <col min="6411" max="6411" width="9" style="3"/>
    <col min="6412" max="6412" width="7.6640625" style="3" customWidth="1"/>
    <col min="6413" max="6417" width="9" style="3"/>
    <col min="6418" max="6418" width="7.21875" style="3" customWidth="1"/>
    <col min="6419" max="6656" width="9" style="3"/>
    <col min="6657" max="6657" width="1.44140625" style="3" customWidth="1"/>
    <col min="6658" max="6658" width="5.88671875" style="3" customWidth="1"/>
    <col min="6659" max="6659" width="10.6640625" style="3" customWidth="1"/>
    <col min="6660" max="6660" width="4.21875" style="3" customWidth="1"/>
    <col min="6661" max="6661" width="11.21875" style="3" customWidth="1"/>
    <col min="6662" max="6662" width="3.44140625" style="3" customWidth="1"/>
    <col min="6663" max="6663" width="10.44140625" style="3" customWidth="1"/>
    <col min="6664" max="6664" width="11.21875" style="3" customWidth="1"/>
    <col min="6665" max="6665" width="10.33203125" style="3" customWidth="1"/>
    <col min="6666" max="6666" width="9.88671875" style="3" customWidth="1"/>
    <col min="6667" max="6667" width="9" style="3"/>
    <col min="6668" max="6668" width="7.6640625" style="3" customWidth="1"/>
    <col min="6669" max="6673" width="9" style="3"/>
    <col min="6674" max="6674" width="7.21875" style="3" customWidth="1"/>
    <col min="6675" max="6912" width="9" style="3"/>
    <col min="6913" max="6913" width="1.44140625" style="3" customWidth="1"/>
    <col min="6914" max="6914" width="5.88671875" style="3" customWidth="1"/>
    <col min="6915" max="6915" width="10.6640625" style="3" customWidth="1"/>
    <col min="6916" max="6916" width="4.21875" style="3" customWidth="1"/>
    <col min="6917" max="6917" width="11.21875" style="3" customWidth="1"/>
    <col min="6918" max="6918" width="3.44140625" style="3" customWidth="1"/>
    <col min="6919" max="6919" width="10.44140625" style="3" customWidth="1"/>
    <col min="6920" max="6920" width="11.21875" style="3" customWidth="1"/>
    <col min="6921" max="6921" width="10.33203125" style="3" customWidth="1"/>
    <col min="6922" max="6922" width="9.88671875" style="3" customWidth="1"/>
    <col min="6923" max="6923" width="9" style="3"/>
    <col min="6924" max="6924" width="7.6640625" style="3" customWidth="1"/>
    <col min="6925" max="6929" width="9" style="3"/>
    <col min="6930" max="6930" width="7.21875" style="3" customWidth="1"/>
    <col min="6931" max="7168" width="9" style="3"/>
    <col min="7169" max="7169" width="1.44140625" style="3" customWidth="1"/>
    <col min="7170" max="7170" width="5.88671875" style="3" customWidth="1"/>
    <col min="7171" max="7171" width="10.6640625" style="3" customWidth="1"/>
    <col min="7172" max="7172" width="4.21875" style="3" customWidth="1"/>
    <col min="7173" max="7173" width="11.21875" style="3" customWidth="1"/>
    <col min="7174" max="7174" width="3.44140625" style="3" customWidth="1"/>
    <col min="7175" max="7175" width="10.44140625" style="3" customWidth="1"/>
    <col min="7176" max="7176" width="11.21875" style="3" customWidth="1"/>
    <col min="7177" max="7177" width="10.33203125" style="3" customWidth="1"/>
    <col min="7178" max="7178" width="9.88671875" style="3" customWidth="1"/>
    <col min="7179" max="7179" width="9" style="3"/>
    <col min="7180" max="7180" width="7.6640625" style="3" customWidth="1"/>
    <col min="7181" max="7185" width="9" style="3"/>
    <col min="7186" max="7186" width="7.21875" style="3" customWidth="1"/>
    <col min="7187" max="7424" width="9" style="3"/>
    <col min="7425" max="7425" width="1.44140625" style="3" customWidth="1"/>
    <col min="7426" max="7426" width="5.88671875" style="3" customWidth="1"/>
    <col min="7427" max="7427" width="10.6640625" style="3" customWidth="1"/>
    <col min="7428" max="7428" width="4.21875" style="3" customWidth="1"/>
    <col min="7429" max="7429" width="11.21875" style="3" customWidth="1"/>
    <col min="7430" max="7430" width="3.44140625" style="3" customWidth="1"/>
    <col min="7431" max="7431" width="10.44140625" style="3" customWidth="1"/>
    <col min="7432" max="7432" width="11.21875" style="3" customWidth="1"/>
    <col min="7433" max="7433" width="10.33203125" style="3" customWidth="1"/>
    <col min="7434" max="7434" width="9.88671875" style="3" customWidth="1"/>
    <col min="7435" max="7435" width="9" style="3"/>
    <col min="7436" max="7436" width="7.6640625" style="3" customWidth="1"/>
    <col min="7437" max="7441" width="9" style="3"/>
    <col min="7442" max="7442" width="7.21875" style="3" customWidth="1"/>
    <col min="7443" max="7680" width="9" style="3"/>
    <col min="7681" max="7681" width="1.44140625" style="3" customWidth="1"/>
    <col min="7682" max="7682" width="5.88671875" style="3" customWidth="1"/>
    <col min="7683" max="7683" width="10.6640625" style="3" customWidth="1"/>
    <col min="7684" max="7684" width="4.21875" style="3" customWidth="1"/>
    <col min="7685" max="7685" width="11.21875" style="3" customWidth="1"/>
    <col min="7686" max="7686" width="3.44140625" style="3" customWidth="1"/>
    <col min="7687" max="7687" width="10.44140625" style="3" customWidth="1"/>
    <col min="7688" max="7688" width="11.21875" style="3" customWidth="1"/>
    <col min="7689" max="7689" width="10.33203125" style="3" customWidth="1"/>
    <col min="7690" max="7690" width="9.88671875" style="3" customWidth="1"/>
    <col min="7691" max="7691" width="9" style="3"/>
    <col min="7692" max="7692" width="7.6640625" style="3" customWidth="1"/>
    <col min="7693" max="7697" width="9" style="3"/>
    <col min="7698" max="7698" width="7.21875" style="3" customWidth="1"/>
    <col min="7699" max="7936" width="9" style="3"/>
    <col min="7937" max="7937" width="1.44140625" style="3" customWidth="1"/>
    <col min="7938" max="7938" width="5.88671875" style="3" customWidth="1"/>
    <col min="7939" max="7939" width="10.6640625" style="3" customWidth="1"/>
    <col min="7940" max="7940" width="4.21875" style="3" customWidth="1"/>
    <col min="7941" max="7941" width="11.21875" style="3" customWidth="1"/>
    <col min="7942" max="7942" width="3.44140625" style="3" customWidth="1"/>
    <col min="7943" max="7943" width="10.44140625" style="3" customWidth="1"/>
    <col min="7944" max="7944" width="11.21875" style="3" customWidth="1"/>
    <col min="7945" max="7945" width="10.33203125" style="3" customWidth="1"/>
    <col min="7946" max="7946" width="9.88671875" style="3" customWidth="1"/>
    <col min="7947" max="7947" width="9" style="3"/>
    <col min="7948" max="7948" width="7.6640625" style="3" customWidth="1"/>
    <col min="7949" max="7953" width="9" style="3"/>
    <col min="7954" max="7954" width="7.21875" style="3" customWidth="1"/>
    <col min="7955" max="8192" width="9" style="3"/>
    <col min="8193" max="8193" width="1.44140625" style="3" customWidth="1"/>
    <col min="8194" max="8194" width="5.88671875" style="3" customWidth="1"/>
    <col min="8195" max="8195" width="10.6640625" style="3" customWidth="1"/>
    <col min="8196" max="8196" width="4.21875" style="3" customWidth="1"/>
    <col min="8197" max="8197" width="11.21875" style="3" customWidth="1"/>
    <col min="8198" max="8198" width="3.44140625" style="3" customWidth="1"/>
    <col min="8199" max="8199" width="10.44140625" style="3" customWidth="1"/>
    <col min="8200" max="8200" width="11.21875" style="3" customWidth="1"/>
    <col min="8201" max="8201" width="10.33203125" style="3" customWidth="1"/>
    <col min="8202" max="8202" width="9.88671875" style="3" customWidth="1"/>
    <col min="8203" max="8203" width="9" style="3"/>
    <col min="8204" max="8204" width="7.6640625" style="3" customWidth="1"/>
    <col min="8205" max="8209" width="9" style="3"/>
    <col min="8210" max="8210" width="7.21875" style="3" customWidth="1"/>
    <col min="8211" max="8448" width="9" style="3"/>
    <col min="8449" max="8449" width="1.44140625" style="3" customWidth="1"/>
    <col min="8450" max="8450" width="5.88671875" style="3" customWidth="1"/>
    <col min="8451" max="8451" width="10.6640625" style="3" customWidth="1"/>
    <col min="8452" max="8452" width="4.21875" style="3" customWidth="1"/>
    <col min="8453" max="8453" width="11.21875" style="3" customWidth="1"/>
    <col min="8454" max="8454" width="3.44140625" style="3" customWidth="1"/>
    <col min="8455" max="8455" width="10.44140625" style="3" customWidth="1"/>
    <col min="8456" max="8456" width="11.21875" style="3" customWidth="1"/>
    <col min="8457" max="8457" width="10.33203125" style="3" customWidth="1"/>
    <col min="8458" max="8458" width="9.88671875" style="3" customWidth="1"/>
    <col min="8459" max="8459" width="9" style="3"/>
    <col min="8460" max="8460" width="7.6640625" style="3" customWidth="1"/>
    <col min="8461" max="8465" width="9" style="3"/>
    <col min="8466" max="8466" width="7.21875" style="3" customWidth="1"/>
    <col min="8467" max="8704" width="9" style="3"/>
    <col min="8705" max="8705" width="1.44140625" style="3" customWidth="1"/>
    <col min="8706" max="8706" width="5.88671875" style="3" customWidth="1"/>
    <col min="8707" max="8707" width="10.6640625" style="3" customWidth="1"/>
    <col min="8708" max="8708" width="4.21875" style="3" customWidth="1"/>
    <col min="8709" max="8709" width="11.21875" style="3" customWidth="1"/>
    <col min="8710" max="8710" width="3.44140625" style="3" customWidth="1"/>
    <col min="8711" max="8711" width="10.44140625" style="3" customWidth="1"/>
    <col min="8712" max="8712" width="11.21875" style="3" customWidth="1"/>
    <col min="8713" max="8713" width="10.33203125" style="3" customWidth="1"/>
    <col min="8714" max="8714" width="9.88671875" style="3" customWidth="1"/>
    <col min="8715" max="8715" width="9" style="3"/>
    <col min="8716" max="8716" width="7.6640625" style="3" customWidth="1"/>
    <col min="8717" max="8721" width="9" style="3"/>
    <col min="8722" max="8722" width="7.21875" style="3" customWidth="1"/>
    <col min="8723" max="8960" width="9" style="3"/>
    <col min="8961" max="8961" width="1.44140625" style="3" customWidth="1"/>
    <col min="8962" max="8962" width="5.88671875" style="3" customWidth="1"/>
    <col min="8963" max="8963" width="10.6640625" style="3" customWidth="1"/>
    <col min="8964" max="8964" width="4.21875" style="3" customWidth="1"/>
    <col min="8965" max="8965" width="11.21875" style="3" customWidth="1"/>
    <col min="8966" max="8966" width="3.44140625" style="3" customWidth="1"/>
    <col min="8967" max="8967" width="10.44140625" style="3" customWidth="1"/>
    <col min="8968" max="8968" width="11.21875" style="3" customWidth="1"/>
    <col min="8969" max="8969" width="10.33203125" style="3" customWidth="1"/>
    <col min="8970" max="8970" width="9.88671875" style="3" customWidth="1"/>
    <col min="8971" max="8971" width="9" style="3"/>
    <col min="8972" max="8972" width="7.6640625" style="3" customWidth="1"/>
    <col min="8973" max="8977" width="9" style="3"/>
    <col min="8978" max="8978" width="7.21875" style="3" customWidth="1"/>
    <col min="8979" max="9216" width="9" style="3"/>
    <col min="9217" max="9217" width="1.44140625" style="3" customWidth="1"/>
    <col min="9218" max="9218" width="5.88671875" style="3" customWidth="1"/>
    <col min="9219" max="9219" width="10.6640625" style="3" customWidth="1"/>
    <col min="9220" max="9220" width="4.21875" style="3" customWidth="1"/>
    <col min="9221" max="9221" width="11.21875" style="3" customWidth="1"/>
    <col min="9222" max="9222" width="3.44140625" style="3" customWidth="1"/>
    <col min="9223" max="9223" width="10.44140625" style="3" customWidth="1"/>
    <col min="9224" max="9224" width="11.21875" style="3" customWidth="1"/>
    <col min="9225" max="9225" width="10.33203125" style="3" customWidth="1"/>
    <col min="9226" max="9226" width="9.88671875" style="3" customWidth="1"/>
    <col min="9227" max="9227" width="9" style="3"/>
    <col min="9228" max="9228" width="7.6640625" style="3" customWidth="1"/>
    <col min="9229" max="9233" width="9" style="3"/>
    <col min="9234" max="9234" width="7.21875" style="3" customWidth="1"/>
    <col min="9235" max="9472" width="9" style="3"/>
    <col min="9473" max="9473" width="1.44140625" style="3" customWidth="1"/>
    <col min="9474" max="9474" width="5.88671875" style="3" customWidth="1"/>
    <col min="9475" max="9475" width="10.6640625" style="3" customWidth="1"/>
    <col min="9476" max="9476" width="4.21875" style="3" customWidth="1"/>
    <col min="9477" max="9477" width="11.21875" style="3" customWidth="1"/>
    <col min="9478" max="9478" width="3.44140625" style="3" customWidth="1"/>
    <col min="9479" max="9479" width="10.44140625" style="3" customWidth="1"/>
    <col min="9480" max="9480" width="11.21875" style="3" customWidth="1"/>
    <col min="9481" max="9481" width="10.33203125" style="3" customWidth="1"/>
    <col min="9482" max="9482" width="9.88671875" style="3" customWidth="1"/>
    <col min="9483" max="9483" width="9" style="3"/>
    <col min="9484" max="9484" width="7.6640625" style="3" customWidth="1"/>
    <col min="9485" max="9489" width="9" style="3"/>
    <col min="9490" max="9490" width="7.21875" style="3" customWidth="1"/>
    <col min="9491" max="9728" width="9" style="3"/>
    <col min="9729" max="9729" width="1.44140625" style="3" customWidth="1"/>
    <col min="9730" max="9730" width="5.88671875" style="3" customWidth="1"/>
    <col min="9731" max="9731" width="10.6640625" style="3" customWidth="1"/>
    <col min="9732" max="9732" width="4.21875" style="3" customWidth="1"/>
    <col min="9733" max="9733" width="11.21875" style="3" customWidth="1"/>
    <col min="9734" max="9734" width="3.44140625" style="3" customWidth="1"/>
    <col min="9735" max="9735" width="10.44140625" style="3" customWidth="1"/>
    <col min="9736" max="9736" width="11.21875" style="3" customWidth="1"/>
    <col min="9737" max="9737" width="10.33203125" style="3" customWidth="1"/>
    <col min="9738" max="9738" width="9.88671875" style="3" customWidth="1"/>
    <col min="9739" max="9739" width="9" style="3"/>
    <col min="9740" max="9740" width="7.6640625" style="3" customWidth="1"/>
    <col min="9741" max="9745" width="9" style="3"/>
    <col min="9746" max="9746" width="7.21875" style="3" customWidth="1"/>
    <col min="9747" max="9984" width="9" style="3"/>
    <col min="9985" max="9985" width="1.44140625" style="3" customWidth="1"/>
    <col min="9986" max="9986" width="5.88671875" style="3" customWidth="1"/>
    <col min="9987" max="9987" width="10.6640625" style="3" customWidth="1"/>
    <col min="9988" max="9988" width="4.21875" style="3" customWidth="1"/>
    <col min="9989" max="9989" width="11.21875" style="3" customWidth="1"/>
    <col min="9990" max="9990" width="3.44140625" style="3" customWidth="1"/>
    <col min="9991" max="9991" width="10.44140625" style="3" customWidth="1"/>
    <col min="9992" max="9992" width="11.21875" style="3" customWidth="1"/>
    <col min="9993" max="9993" width="10.33203125" style="3" customWidth="1"/>
    <col min="9994" max="9994" width="9.88671875" style="3" customWidth="1"/>
    <col min="9995" max="9995" width="9" style="3"/>
    <col min="9996" max="9996" width="7.6640625" style="3" customWidth="1"/>
    <col min="9997" max="10001" width="9" style="3"/>
    <col min="10002" max="10002" width="7.21875" style="3" customWidth="1"/>
    <col min="10003" max="10240" width="9" style="3"/>
    <col min="10241" max="10241" width="1.44140625" style="3" customWidth="1"/>
    <col min="10242" max="10242" width="5.88671875" style="3" customWidth="1"/>
    <col min="10243" max="10243" width="10.6640625" style="3" customWidth="1"/>
    <col min="10244" max="10244" width="4.21875" style="3" customWidth="1"/>
    <col min="10245" max="10245" width="11.21875" style="3" customWidth="1"/>
    <col min="10246" max="10246" width="3.44140625" style="3" customWidth="1"/>
    <col min="10247" max="10247" width="10.44140625" style="3" customWidth="1"/>
    <col min="10248" max="10248" width="11.21875" style="3" customWidth="1"/>
    <col min="10249" max="10249" width="10.33203125" style="3" customWidth="1"/>
    <col min="10250" max="10250" width="9.88671875" style="3" customWidth="1"/>
    <col min="10251" max="10251" width="9" style="3"/>
    <col min="10252" max="10252" width="7.6640625" style="3" customWidth="1"/>
    <col min="10253" max="10257" width="9" style="3"/>
    <col min="10258" max="10258" width="7.21875" style="3" customWidth="1"/>
    <col min="10259" max="10496" width="9" style="3"/>
    <col min="10497" max="10497" width="1.44140625" style="3" customWidth="1"/>
    <col min="10498" max="10498" width="5.88671875" style="3" customWidth="1"/>
    <col min="10499" max="10499" width="10.6640625" style="3" customWidth="1"/>
    <col min="10500" max="10500" width="4.21875" style="3" customWidth="1"/>
    <col min="10501" max="10501" width="11.21875" style="3" customWidth="1"/>
    <col min="10502" max="10502" width="3.44140625" style="3" customWidth="1"/>
    <col min="10503" max="10503" width="10.44140625" style="3" customWidth="1"/>
    <col min="10504" max="10504" width="11.21875" style="3" customWidth="1"/>
    <col min="10505" max="10505" width="10.33203125" style="3" customWidth="1"/>
    <col min="10506" max="10506" width="9.88671875" style="3" customWidth="1"/>
    <col min="10507" max="10507" width="9" style="3"/>
    <col min="10508" max="10508" width="7.6640625" style="3" customWidth="1"/>
    <col min="10509" max="10513" width="9" style="3"/>
    <col min="10514" max="10514" width="7.21875" style="3" customWidth="1"/>
    <col min="10515" max="10752" width="9" style="3"/>
    <col min="10753" max="10753" width="1.44140625" style="3" customWidth="1"/>
    <col min="10754" max="10754" width="5.88671875" style="3" customWidth="1"/>
    <col min="10755" max="10755" width="10.6640625" style="3" customWidth="1"/>
    <col min="10756" max="10756" width="4.21875" style="3" customWidth="1"/>
    <col min="10757" max="10757" width="11.21875" style="3" customWidth="1"/>
    <col min="10758" max="10758" width="3.44140625" style="3" customWidth="1"/>
    <col min="10759" max="10759" width="10.44140625" style="3" customWidth="1"/>
    <col min="10760" max="10760" width="11.21875" style="3" customWidth="1"/>
    <col min="10761" max="10761" width="10.33203125" style="3" customWidth="1"/>
    <col min="10762" max="10762" width="9.88671875" style="3" customWidth="1"/>
    <col min="10763" max="10763" width="9" style="3"/>
    <col min="10764" max="10764" width="7.6640625" style="3" customWidth="1"/>
    <col min="10765" max="10769" width="9" style="3"/>
    <col min="10770" max="10770" width="7.21875" style="3" customWidth="1"/>
    <col min="10771" max="11008" width="9" style="3"/>
    <col min="11009" max="11009" width="1.44140625" style="3" customWidth="1"/>
    <col min="11010" max="11010" width="5.88671875" style="3" customWidth="1"/>
    <col min="11011" max="11011" width="10.6640625" style="3" customWidth="1"/>
    <col min="11012" max="11012" width="4.21875" style="3" customWidth="1"/>
    <col min="11013" max="11013" width="11.21875" style="3" customWidth="1"/>
    <col min="11014" max="11014" width="3.44140625" style="3" customWidth="1"/>
    <col min="11015" max="11015" width="10.44140625" style="3" customWidth="1"/>
    <col min="11016" max="11016" width="11.21875" style="3" customWidth="1"/>
    <col min="11017" max="11017" width="10.33203125" style="3" customWidth="1"/>
    <col min="11018" max="11018" width="9.88671875" style="3" customWidth="1"/>
    <col min="11019" max="11019" width="9" style="3"/>
    <col min="11020" max="11020" width="7.6640625" style="3" customWidth="1"/>
    <col min="11021" max="11025" width="9" style="3"/>
    <col min="11026" max="11026" width="7.21875" style="3" customWidth="1"/>
    <col min="11027" max="11264" width="9" style="3"/>
    <col min="11265" max="11265" width="1.44140625" style="3" customWidth="1"/>
    <col min="11266" max="11266" width="5.88671875" style="3" customWidth="1"/>
    <col min="11267" max="11267" width="10.6640625" style="3" customWidth="1"/>
    <col min="11268" max="11268" width="4.21875" style="3" customWidth="1"/>
    <col min="11269" max="11269" width="11.21875" style="3" customWidth="1"/>
    <col min="11270" max="11270" width="3.44140625" style="3" customWidth="1"/>
    <col min="11271" max="11271" width="10.44140625" style="3" customWidth="1"/>
    <col min="11272" max="11272" width="11.21875" style="3" customWidth="1"/>
    <col min="11273" max="11273" width="10.33203125" style="3" customWidth="1"/>
    <col min="11274" max="11274" width="9.88671875" style="3" customWidth="1"/>
    <col min="11275" max="11275" width="9" style="3"/>
    <col min="11276" max="11276" width="7.6640625" style="3" customWidth="1"/>
    <col min="11277" max="11281" width="9" style="3"/>
    <col min="11282" max="11282" width="7.21875" style="3" customWidth="1"/>
    <col min="11283" max="11520" width="9" style="3"/>
    <col min="11521" max="11521" width="1.44140625" style="3" customWidth="1"/>
    <col min="11522" max="11522" width="5.88671875" style="3" customWidth="1"/>
    <col min="11523" max="11523" width="10.6640625" style="3" customWidth="1"/>
    <col min="11524" max="11524" width="4.21875" style="3" customWidth="1"/>
    <col min="11525" max="11525" width="11.21875" style="3" customWidth="1"/>
    <col min="11526" max="11526" width="3.44140625" style="3" customWidth="1"/>
    <col min="11527" max="11527" width="10.44140625" style="3" customWidth="1"/>
    <col min="11528" max="11528" width="11.21875" style="3" customWidth="1"/>
    <col min="11529" max="11529" width="10.33203125" style="3" customWidth="1"/>
    <col min="11530" max="11530" width="9.88671875" style="3" customWidth="1"/>
    <col min="11531" max="11531" width="9" style="3"/>
    <col min="11532" max="11532" width="7.6640625" style="3" customWidth="1"/>
    <col min="11533" max="11537" width="9" style="3"/>
    <col min="11538" max="11538" width="7.21875" style="3" customWidth="1"/>
    <col min="11539" max="11776" width="9" style="3"/>
    <col min="11777" max="11777" width="1.44140625" style="3" customWidth="1"/>
    <col min="11778" max="11778" width="5.88671875" style="3" customWidth="1"/>
    <col min="11779" max="11779" width="10.6640625" style="3" customWidth="1"/>
    <col min="11780" max="11780" width="4.21875" style="3" customWidth="1"/>
    <col min="11781" max="11781" width="11.21875" style="3" customWidth="1"/>
    <col min="11782" max="11782" width="3.44140625" style="3" customWidth="1"/>
    <col min="11783" max="11783" width="10.44140625" style="3" customWidth="1"/>
    <col min="11784" max="11784" width="11.21875" style="3" customWidth="1"/>
    <col min="11785" max="11785" width="10.33203125" style="3" customWidth="1"/>
    <col min="11786" max="11786" width="9.88671875" style="3" customWidth="1"/>
    <col min="11787" max="11787" width="9" style="3"/>
    <col min="11788" max="11788" width="7.6640625" style="3" customWidth="1"/>
    <col min="11789" max="11793" width="9" style="3"/>
    <col min="11794" max="11794" width="7.21875" style="3" customWidth="1"/>
    <col min="11795" max="12032" width="9" style="3"/>
    <col min="12033" max="12033" width="1.44140625" style="3" customWidth="1"/>
    <col min="12034" max="12034" width="5.88671875" style="3" customWidth="1"/>
    <col min="12035" max="12035" width="10.6640625" style="3" customWidth="1"/>
    <col min="12036" max="12036" width="4.21875" style="3" customWidth="1"/>
    <col min="12037" max="12037" width="11.21875" style="3" customWidth="1"/>
    <col min="12038" max="12038" width="3.44140625" style="3" customWidth="1"/>
    <col min="12039" max="12039" width="10.44140625" style="3" customWidth="1"/>
    <col min="12040" max="12040" width="11.21875" style="3" customWidth="1"/>
    <col min="12041" max="12041" width="10.33203125" style="3" customWidth="1"/>
    <col min="12042" max="12042" width="9.88671875" style="3" customWidth="1"/>
    <col min="12043" max="12043" width="9" style="3"/>
    <col min="12044" max="12044" width="7.6640625" style="3" customWidth="1"/>
    <col min="12045" max="12049" width="9" style="3"/>
    <col min="12050" max="12050" width="7.21875" style="3" customWidth="1"/>
    <col min="12051" max="12288" width="9" style="3"/>
    <col min="12289" max="12289" width="1.44140625" style="3" customWidth="1"/>
    <col min="12290" max="12290" width="5.88671875" style="3" customWidth="1"/>
    <col min="12291" max="12291" width="10.6640625" style="3" customWidth="1"/>
    <col min="12292" max="12292" width="4.21875" style="3" customWidth="1"/>
    <col min="12293" max="12293" width="11.21875" style="3" customWidth="1"/>
    <col min="12294" max="12294" width="3.44140625" style="3" customWidth="1"/>
    <col min="12295" max="12295" width="10.44140625" style="3" customWidth="1"/>
    <col min="12296" max="12296" width="11.21875" style="3" customWidth="1"/>
    <col min="12297" max="12297" width="10.33203125" style="3" customWidth="1"/>
    <col min="12298" max="12298" width="9.88671875" style="3" customWidth="1"/>
    <col min="12299" max="12299" width="9" style="3"/>
    <col min="12300" max="12300" width="7.6640625" style="3" customWidth="1"/>
    <col min="12301" max="12305" width="9" style="3"/>
    <col min="12306" max="12306" width="7.21875" style="3" customWidth="1"/>
    <col min="12307" max="12544" width="9" style="3"/>
    <col min="12545" max="12545" width="1.44140625" style="3" customWidth="1"/>
    <col min="12546" max="12546" width="5.88671875" style="3" customWidth="1"/>
    <col min="12547" max="12547" width="10.6640625" style="3" customWidth="1"/>
    <col min="12548" max="12548" width="4.21875" style="3" customWidth="1"/>
    <col min="12549" max="12549" width="11.21875" style="3" customWidth="1"/>
    <col min="12550" max="12550" width="3.44140625" style="3" customWidth="1"/>
    <col min="12551" max="12551" width="10.44140625" style="3" customWidth="1"/>
    <col min="12552" max="12552" width="11.21875" style="3" customWidth="1"/>
    <col min="12553" max="12553" width="10.33203125" style="3" customWidth="1"/>
    <col min="12554" max="12554" width="9.88671875" style="3" customWidth="1"/>
    <col min="12555" max="12555" width="9" style="3"/>
    <col min="12556" max="12556" width="7.6640625" style="3" customWidth="1"/>
    <col min="12557" max="12561" width="9" style="3"/>
    <col min="12562" max="12562" width="7.21875" style="3" customWidth="1"/>
    <col min="12563" max="12800" width="9" style="3"/>
    <col min="12801" max="12801" width="1.44140625" style="3" customWidth="1"/>
    <col min="12802" max="12802" width="5.88671875" style="3" customWidth="1"/>
    <col min="12803" max="12803" width="10.6640625" style="3" customWidth="1"/>
    <col min="12804" max="12804" width="4.21875" style="3" customWidth="1"/>
    <col min="12805" max="12805" width="11.21875" style="3" customWidth="1"/>
    <col min="12806" max="12806" width="3.44140625" style="3" customWidth="1"/>
    <col min="12807" max="12807" width="10.44140625" style="3" customWidth="1"/>
    <col min="12808" max="12808" width="11.21875" style="3" customWidth="1"/>
    <col min="12809" max="12809" width="10.33203125" style="3" customWidth="1"/>
    <col min="12810" max="12810" width="9.88671875" style="3" customWidth="1"/>
    <col min="12811" max="12811" width="9" style="3"/>
    <col min="12812" max="12812" width="7.6640625" style="3" customWidth="1"/>
    <col min="12813" max="12817" width="9" style="3"/>
    <col min="12818" max="12818" width="7.21875" style="3" customWidth="1"/>
    <col min="12819" max="13056" width="9" style="3"/>
    <col min="13057" max="13057" width="1.44140625" style="3" customWidth="1"/>
    <col min="13058" max="13058" width="5.88671875" style="3" customWidth="1"/>
    <col min="13059" max="13059" width="10.6640625" style="3" customWidth="1"/>
    <col min="13060" max="13060" width="4.21875" style="3" customWidth="1"/>
    <col min="13061" max="13061" width="11.21875" style="3" customWidth="1"/>
    <col min="13062" max="13062" width="3.44140625" style="3" customWidth="1"/>
    <col min="13063" max="13063" width="10.44140625" style="3" customWidth="1"/>
    <col min="13064" max="13064" width="11.21875" style="3" customWidth="1"/>
    <col min="13065" max="13065" width="10.33203125" style="3" customWidth="1"/>
    <col min="13066" max="13066" width="9.88671875" style="3" customWidth="1"/>
    <col min="13067" max="13067" width="9" style="3"/>
    <col min="13068" max="13068" width="7.6640625" style="3" customWidth="1"/>
    <col min="13069" max="13073" width="9" style="3"/>
    <col min="13074" max="13074" width="7.21875" style="3" customWidth="1"/>
    <col min="13075" max="13312" width="9" style="3"/>
    <col min="13313" max="13313" width="1.44140625" style="3" customWidth="1"/>
    <col min="13314" max="13314" width="5.88671875" style="3" customWidth="1"/>
    <col min="13315" max="13315" width="10.6640625" style="3" customWidth="1"/>
    <col min="13316" max="13316" width="4.21875" style="3" customWidth="1"/>
    <col min="13317" max="13317" width="11.21875" style="3" customWidth="1"/>
    <col min="13318" max="13318" width="3.44140625" style="3" customWidth="1"/>
    <col min="13319" max="13319" width="10.44140625" style="3" customWidth="1"/>
    <col min="13320" max="13320" width="11.21875" style="3" customWidth="1"/>
    <col min="13321" max="13321" width="10.33203125" style="3" customWidth="1"/>
    <col min="13322" max="13322" width="9.88671875" style="3" customWidth="1"/>
    <col min="13323" max="13323" width="9" style="3"/>
    <col min="13324" max="13324" width="7.6640625" style="3" customWidth="1"/>
    <col min="13325" max="13329" width="9" style="3"/>
    <col min="13330" max="13330" width="7.21875" style="3" customWidth="1"/>
    <col min="13331" max="13568" width="9" style="3"/>
    <col min="13569" max="13569" width="1.44140625" style="3" customWidth="1"/>
    <col min="13570" max="13570" width="5.88671875" style="3" customWidth="1"/>
    <col min="13571" max="13571" width="10.6640625" style="3" customWidth="1"/>
    <col min="13572" max="13572" width="4.21875" style="3" customWidth="1"/>
    <col min="13573" max="13573" width="11.21875" style="3" customWidth="1"/>
    <col min="13574" max="13574" width="3.44140625" style="3" customWidth="1"/>
    <col min="13575" max="13575" width="10.44140625" style="3" customWidth="1"/>
    <col min="13576" max="13576" width="11.21875" style="3" customWidth="1"/>
    <col min="13577" max="13577" width="10.33203125" style="3" customWidth="1"/>
    <col min="13578" max="13578" width="9.88671875" style="3" customWidth="1"/>
    <col min="13579" max="13579" width="9" style="3"/>
    <col min="13580" max="13580" width="7.6640625" style="3" customWidth="1"/>
    <col min="13581" max="13585" width="9" style="3"/>
    <col min="13586" max="13586" width="7.21875" style="3" customWidth="1"/>
    <col min="13587" max="13824" width="9" style="3"/>
    <col min="13825" max="13825" width="1.44140625" style="3" customWidth="1"/>
    <col min="13826" max="13826" width="5.88671875" style="3" customWidth="1"/>
    <col min="13827" max="13827" width="10.6640625" style="3" customWidth="1"/>
    <col min="13828" max="13828" width="4.21875" style="3" customWidth="1"/>
    <col min="13829" max="13829" width="11.21875" style="3" customWidth="1"/>
    <col min="13830" max="13830" width="3.44140625" style="3" customWidth="1"/>
    <col min="13831" max="13831" width="10.44140625" style="3" customWidth="1"/>
    <col min="13832" max="13832" width="11.21875" style="3" customWidth="1"/>
    <col min="13833" max="13833" width="10.33203125" style="3" customWidth="1"/>
    <col min="13834" max="13834" width="9.88671875" style="3" customWidth="1"/>
    <col min="13835" max="13835" width="9" style="3"/>
    <col min="13836" max="13836" width="7.6640625" style="3" customWidth="1"/>
    <col min="13837" max="13841" width="9" style="3"/>
    <col min="13842" max="13842" width="7.21875" style="3" customWidth="1"/>
    <col min="13843" max="14080" width="9" style="3"/>
    <col min="14081" max="14081" width="1.44140625" style="3" customWidth="1"/>
    <col min="14082" max="14082" width="5.88671875" style="3" customWidth="1"/>
    <col min="14083" max="14083" width="10.6640625" style="3" customWidth="1"/>
    <col min="14084" max="14084" width="4.21875" style="3" customWidth="1"/>
    <col min="14085" max="14085" width="11.21875" style="3" customWidth="1"/>
    <col min="14086" max="14086" width="3.44140625" style="3" customWidth="1"/>
    <col min="14087" max="14087" width="10.44140625" style="3" customWidth="1"/>
    <col min="14088" max="14088" width="11.21875" style="3" customWidth="1"/>
    <col min="14089" max="14089" width="10.33203125" style="3" customWidth="1"/>
    <col min="14090" max="14090" width="9.88671875" style="3" customWidth="1"/>
    <col min="14091" max="14091" width="9" style="3"/>
    <col min="14092" max="14092" width="7.6640625" style="3" customWidth="1"/>
    <col min="14093" max="14097" width="9" style="3"/>
    <col min="14098" max="14098" width="7.21875" style="3" customWidth="1"/>
    <col min="14099" max="14336" width="9" style="3"/>
    <col min="14337" max="14337" width="1.44140625" style="3" customWidth="1"/>
    <col min="14338" max="14338" width="5.88671875" style="3" customWidth="1"/>
    <col min="14339" max="14339" width="10.6640625" style="3" customWidth="1"/>
    <col min="14340" max="14340" width="4.21875" style="3" customWidth="1"/>
    <col min="14341" max="14341" width="11.21875" style="3" customWidth="1"/>
    <col min="14342" max="14342" width="3.44140625" style="3" customWidth="1"/>
    <col min="14343" max="14343" width="10.44140625" style="3" customWidth="1"/>
    <col min="14344" max="14344" width="11.21875" style="3" customWidth="1"/>
    <col min="14345" max="14345" width="10.33203125" style="3" customWidth="1"/>
    <col min="14346" max="14346" width="9.88671875" style="3" customWidth="1"/>
    <col min="14347" max="14347" width="9" style="3"/>
    <col min="14348" max="14348" width="7.6640625" style="3" customWidth="1"/>
    <col min="14349" max="14353" width="9" style="3"/>
    <col min="14354" max="14354" width="7.21875" style="3" customWidth="1"/>
    <col min="14355" max="14592" width="9" style="3"/>
    <col min="14593" max="14593" width="1.44140625" style="3" customWidth="1"/>
    <col min="14594" max="14594" width="5.88671875" style="3" customWidth="1"/>
    <col min="14595" max="14595" width="10.6640625" style="3" customWidth="1"/>
    <col min="14596" max="14596" width="4.21875" style="3" customWidth="1"/>
    <col min="14597" max="14597" width="11.21875" style="3" customWidth="1"/>
    <col min="14598" max="14598" width="3.44140625" style="3" customWidth="1"/>
    <col min="14599" max="14599" width="10.44140625" style="3" customWidth="1"/>
    <col min="14600" max="14600" width="11.21875" style="3" customWidth="1"/>
    <col min="14601" max="14601" width="10.33203125" style="3" customWidth="1"/>
    <col min="14602" max="14602" width="9.88671875" style="3" customWidth="1"/>
    <col min="14603" max="14603" width="9" style="3"/>
    <col min="14604" max="14604" width="7.6640625" style="3" customWidth="1"/>
    <col min="14605" max="14609" width="9" style="3"/>
    <col min="14610" max="14610" width="7.21875" style="3" customWidth="1"/>
    <col min="14611" max="14848" width="9" style="3"/>
    <col min="14849" max="14849" width="1.44140625" style="3" customWidth="1"/>
    <col min="14850" max="14850" width="5.88671875" style="3" customWidth="1"/>
    <col min="14851" max="14851" width="10.6640625" style="3" customWidth="1"/>
    <col min="14852" max="14852" width="4.21875" style="3" customWidth="1"/>
    <col min="14853" max="14853" width="11.21875" style="3" customWidth="1"/>
    <col min="14854" max="14854" width="3.44140625" style="3" customWidth="1"/>
    <col min="14855" max="14855" width="10.44140625" style="3" customWidth="1"/>
    <col min="14856" max="14856" width="11.21875" style="3" customWidth="1"/>
    <col min="14857" max="14857" width="10.33203125" style="3" customWidth="1"/>
    <col min="14858" max="14858" width="9.88671875" style="3" customWidth="1"/>
    <col min="14859" max="14859" width="9" style="3"/>
    <col min="14860" max="14860" width="7.6640625" style="3" customWidth="1"/>
    <col min="14861" max="14865" width="9" style="3"/>
    <col min="14866" max="14866" width="7.21875" style="3" customWidth="1"/>
    <col min="14867" max="15104" width="9" style="3"/>
    <col min="15105" max="15105" width="1.44140625" style="3" customWidth="1"/>
    <col min="15106" max="15106" width="5.88671875" style="3" customWidth="1"/>
    <col min="15107" max="15107" width="10.6640625" style="3" customWidth="1"/>
    <col min="15108" max="15108" width="4.21875" style="3" customWidth="1"/>
    <col min="15109" max="15109" width="11.21875" style="3" customWidth="1"/>
    <col min="15110" max="15110" width="3.44140625" style="3" customWidth="1"/>
    <col min="15111" max="15111" width="10.44140625" style="3" customWidth="1"/>
    <col min="15112" max="15112" width="11.21875" style="3" customWidth="1"/>
    <col min="15113" max="15113" width="10.33203125" style="3" customWidth="1"/>
    <col min="15114" max="15114" width="9.88671875" style="3" customWidth="1"/>
    <col min="15115" max="15115" width="9" style="3"/>
    <col min="15116" max="15116" width="7.6640625" style="3" customWidth="1"/>
    <col min="15117" max="15121" width="9" style="3"/>
    <col min="15122" max="15122" width="7.21875" style="3" customWidth="1"/>
    <col min="15123" max="15360" width="9" style="3"/>
    <col min="15361" max="15361" width="1.44140625" style="3" customWidth="1"/>
    <col min="15362" max="15362" width="5.88671875" style="3" customWidth="1"/>
    <col min="15363" max="15363" width="10.6640625" style="3" customWidth="1"/>
    <col min="15364" max="15364" width="4.21875" style="3" customWidth="1"/>
    <col min="15365" max="15365" width="11.21875" style="3" customWidth="1"/>
    <col min="15366" max="15366" width="3.44140625" style="3" customWidth="1"/>
    <col min="15367" max="15367" width="10.44140625" style="3" customWidth="1"/>
    <col min="15368" max="15368" width="11.21875" style="3" customWidth="1"/>
    <col min="15369" max="15369" width="10.33203125" style="3" customWidth="1"/>
    <col min="15370" max="15370" width="9.88671875" style="3" customWidth="1"/>
    <col min="15371" max="15371" width="9" style="3"/>
    <col min="15372" max="15372" width="7.6640625" style="3" customWidth="1"/>
    <col min="15373" max="15377" width="9" style="3"/>
    <col min="15378" max="15378" width="7.21875" style="3" customWidth="1"/>
    <col min="15379" max="15616" width="9" style="3"/>
    <col min="15617" max="15617" width="1.44140625" style="3" customWidth="1"/>
    <col min="15618" max="15618" width="5.88671875" style="3" customWidth="1"/>
    <col min="15619" max="15619" width="10.6640625" style="3" customWidth="1"/>
    <col min="15620" max="15620" width="4.21875" style="3" customWidth="1"/>
    <col min="15621" max="15621" width="11.21875" style="3" customWidth="1"/>
    <col min="15622" max="15622" width="3.44140625" style="3" customWidth="1"/>
    <col min="15623" max="15623" width="10.44140625" style="3" customWidth="1"/>
    <col min="15624" max="15624" width="11.21875" style="3" customWidth="1"/>
    <col min="15625" max="15625" width="10.33203125" style="3" customWidth="1"/>
    <col min="15626" max="15626" width="9.88671875" style="3" customWidth="1"/>
    <col min="15627" max="15627" width="9" style="3"/>
    <col min="15628" max="15628" width="7.6640625" style="3" customWidth="1"/>
    <col min="15629" max="15633" width="9" style="3"/>
    <col min="15634" max="15634" width="7.21875" style="3" customWidth="1"/>
    <col min="15635" max="15872" width="9" style="3"/>
    <col min="15873" max="15873" width="1.44140625" style="3" customWidth="1"/>
    <col min="15874" max="15874" width="5.88671875" style="3" customWidth="1"/>
    <col min="15875" max="15875" width="10.6640625" style="3" customWidth="1"/>
    <col min="15876" max="15876" width="4.21875" style="3" customWidth="1"/>
    <col min="15877" max="15877" width="11.21875" style="3" customWidth="1"/>
    <col min="15878" max="15878" width="3.44140625" style="3" customWidth="1"/>
    <col min="15879" max="15879" width="10.44140625" style="3" customWidth="1"/>
    <col min="15880" max="15880" width="11.21875" style="3" customWidth="1"/>
    <col min="15881" max="15881" width="10.33203125" style="3" customWidth="1"/>
    <col min="15882" max="15882" width="9.88671875" style="3" customWidth="1"/>
    <col min="15883" max="15883" width="9" style="3"/>
    <col min="15884" max="15884" width="7.6640625" style="3" customWidth="1"/>
    <col min="15885" max="15889" width="9" style="3"/>
    <col min="15890" max="15890" width="7.21875" style="3" customWidth="1"/>
    <col min="15891" max="16128" width="9" style="3"/>
    <col min="16129" max="16129" width="1.44140625" style="3" customWidth="1"/>
    <col min="16130" max="16130" width="5.88671875" style="3" customWidth="1"/>
    <col min="16131" max="16131" width="10.6640625" style="3" customWidth="1"/>
    <col min="16132" max="16132" width="4.21875" style="3" customWidth="1"/>
    <col min="16133" max="16133" width="11.21875" style="3" customWidth="1"/>
    <col min="16134" max="16134" width="3.44140625" style="3" customWidth="1"/>
    <col min="16135" max="16135" width="10.44140625" style="3" customWidth="1"/>
    <col min="16136" max="16136" width="11.21875" style="3" customWidth="1"/>
    <col min="16137" max="16137" width="10.33203125" style="3" customWidth="1"/>
    <col min="16138" max="16138" width="9.88671875" style="3" customWidth="1"/>
    <col min="16139" max="16139" width="9" style="3"/>
    <col min="16140" max="16140" width="7.6640625" style="3" customWidth="1"/>
    <col min="16141" max="16145" width="9" style="3"/>
    <col min="16146" max="16146" width="7.21875" style="3" customWidth="1"/>
    <col min="16147" max="16384" width="9" style="3"/>
  </cols>
  <sheetData>
    <row r="1" spans="2:20" ht="15" customHeight="1" thickBot="1">
      <c r="B1" s="324" t="s">
        <v>1199</v>
      </c>
      <c r="C1" s="90"/>
      <c r="D1" s="90"/>
      <c r="E1" s="90"/>
      <c r="F1" s="89" t="s">
        <v>1200</v>
      </c>
      <c r="G1" s="90"/>
      <c r="H1" s="90"/>
      <c r="I1" s="90"/>
      <c r="J1" s="90"/>
      <c r="K1" s="90"/>
      <c r="L1" s="90"/>
      <c r="M1" s="90"/>
      <c r="N1" s="90"/>
      <c r="O1" s="90"/>
      <c r="Q1" s="122"/>
      <c r="R1" s="282" t="str">
        <f>G140</f>
        <v/>
      </c>
      <c r="S1" s="90"/>
      <c r="T1" s="90"/>
    </row>
    <row r="2" spans="2:20" ht="18" customHeight="1" thickBot="1">
      <c r="C2" s="90"/>
      <c r="E2" s="124"/>
      <c r="H2" s="1339" t="s">
        <v>2193</v>
      </c>
      <c r="I2" s="1340"/>
      <c r="J2" s="1474" t="str">
        <f>'02入力票（その２）'!I166</f>
        <v/>
      </c>
      <c r="K2" s="1475"/>
      <c r="L2" s="1476"/>
      <c r="M2" s="124"/>
      <c r="N2" s="124"/>
      <c r="O2" s="124"/>
      <c r="Q2" s="125"/>
      <c r="R2" s="125"/>
      <c r="S2" s="90"/>
      <c r="T2" s="90"/>
    </row>
    <row r="3" spans="2:20" ht="27" customHeight="1" thickBot="1">
      <c r="B3" s="672" t="s">
        <v>594</v>
      </c>
      <c r="C3" s="673"/>
      <c r="D3" s="636"/>
      <c r="E3" s="636"/>
      <c r="F3" s="636"/>
      <c r="G3" s="1053"/>
      <c r="H3" s="633" t="s">
        <v>595</v>
      </c>
      <c r="I3" s="673"/>
      <c r="J3" s="1131"/>
      <c r="K3" s="636"/>
      <c r="L3" s="637"/>
      <c r="M3" s="333"/>
      <c r="N3" s="334"/>
      <c r="O3" s="334"/>
      <c r="P3" s="334"/>
      <c r="Q3" s="334"/>
      <c r="R3" s="335"/>
      <c r="S3" s="90"/>
      <c r="T3" s="90"/>
    </row>
    <row r="4" spans="2:20">
      <c r="B4" s="1060" t="s">
        <v>597</v>
      </c>
      <c r="C4" s="1350"/>
      <c r="D4" s="1352">
        <v>14001</v>
      </c>
      <c r="E4" s="1352"/>
      <c r="F4" s="1352">
        <v>14002</v>
      </c>
      <c r="G4" s="1352"/>
      <c r="H4" s="336">
        <v>9000</v>
      </c>
      <c r="I4" s="336">
        <v>9001</v>
      </c>
      <c r="J4" s="336">
        <v>9002</v>
      </c>
      <c r="K4" s="336">
        <v>9003</v>
      </c>
      <c r="L4" s="337">
        <v>9004</v>
      </c>
      <c r="M4" s="338"/>
      <c r="N4" s="339"/>
      <c r="O4" s="339"/>
      <c r="P4" s="339"/>
      <c r="Q4" s="339"/>
      <c r="R4" s="340"/>
      <c r="S4" s="90"/>
      <c r="T4" s="90"/>
    </row>
    <row r="5" spans="2:20" ht="13.8" thickBot="1">
      <c r="B5" s="1063"/>
      <c r="C5" s="1351"/>
      <c r="D5" s="1353" t="str">
        <f>'02入力票（その２）'!I58</f>
        <v>　</v>
      </c>
      <c r="E5" s="1353"/>
      <c r="F5" s="653" t="str">
        <f>'02入力票（その２）'!I59</f>
        <v>　</v>
      </c>
      <c r="G5" s="653"/>
      <c r="H5" s="341" t="str">
        <f>'02入力票（その２）'!I60</f>
        <v>　</v>
      </c>
      <c r="I5" s="341" t="str">
        <f>'02入力票（その２）'!I61</f>
        <v>　</v>
      </c>
      <c r="J5" s="341" t="str">
        <f>'02入力票（その２）'!I62</f>
        <v>　</v>
      </c>
      <c r="K5" s="341" t="str">
        <f>'02入力票（その２）'!I63</f>
        <v>　</v>
      </c>
      <c r="L5" s="342" t="str">
        <f>'02入力票（その２）'!I64</f>
        <v>　</v>
      </c>
      <c r="M5" s="338"/>
      <c r="N5" s="339"/>
      <c r="O5" s="339"/>
      <c r="P5" s="339"/>
      <c r="Q5" s="339"/>
      <c r="R5" s="340"/>
      <c r="S5" s="90"/>
      <c r="T5" s="90"/>
    </row>
    <row r="6" spans="2:20">
      <c r="B6" s="1055" t="s">
        <v>164</v>
      </c>
      <c r="C6" s="790"/>
      <c r="D6" s="763" t="s">
        <v>598</v>
      </c>
      <c r="E6" s="763"/>
      <c r="F6" s="763" t="s">
        <v>167</v>
      </c>
      <c r="G6" s="763"/>
      <c r="H6" s="163" t="s">
        <v>171</v>
      </c>
      <c r="I6" s="343" t="s">
        <v>174</v>
      </c>
      <c r="J6" s="163" t="s">
        <v>177</v>
      </c>
      <c r="K6" s="163" t="s">
        <v>180</v>
      </c>
      <c r="L6" s="163" t="s">
        <v>2196</v>
      </c>
      <c r="M6" s="344" t="s">
        <v>2194</v>
      </c>
      <c r="N6" s="344" t="s">
        <v>2195</v>
      </c>
      <c r="O6" s="344" t="s">
        <v>192</v>
      </c>
      <c r="P6" s="345"/>
      <c r="Q6" s="345"/>
      <c r="R6" s="346"/>
      <c r="S6" s="90"/>
      <c r="T6" s="90"/>
    </row>
    <row r="7" spans="2:20">
      <c r="B7" s="1358"/>
      <c r="C7" s="1094"/>
      <c r="D7" s="969" t="s">
        <v>2505</v>
      </c>
      <c r="E7" s="969"/>
      <c r="F7" s="934" t="str">
        <f>'02入力票（その２）'!I65</f>
        <v>　</v>
      </c>
      <c r="G7" s="934"/>
      <c r="H7" s="448" t="str">
        <f>'02入力票（その２）'!I67</f>
        <v>　</v>
      </c>
      <c r="I7" s="448" t="str">
        <f>'02入力票（その２）'!I69</f>
        <v>　</v>
      </c>
      <c r="J7" s="448" t="str">
        <f>'02入力票（その２）'!I71</f>
        <v>　</v>
      </c>
      <c r="K7" s="448" t="str">
        <f>'02入力票（その２）'!I73</f>
        <v>　</v>
      </c>
      <c r="L7" s="448" t="str">
        <f>'02入力票（その２）'!I75</f>
        <v>　</v>
      </c>
      <c r="M7" s="448" t="str">
        <f>'02入力票（その２）'!I77</f>
        <v>　</v>
      </c>
      <c r="N7" s="448" t="str">
        <f>'02入力票（その２）'!I79</f>
        <v>　</v>
      </c>
      <c r="O7" s="448" t="str">
        <f>'02入力票（その２）'!I81</f>
        <v>　</v>
      </c>
      <c r="P7" s="347"/>
      <c r="Q7" s="347"/>
      <c r="R7" s="348"/>
      <c r="S7" s="90"/>
      <c r="T7" s="90"/>
    </row>
    <row r="8" spans="2:20" ht="13.8" thickBot="1">
      <c r="B8" s="1056"/>
      <c r="C8" s="1050"/>
      <c r="D8" s="1359" t="s">
        <v>856</v>
      </c>
      <c r="E8" s="1359"/>
      <c r="F8" s="1360" t="str">
        <f>'02入力票（その２）'!I66</f>
        <v>－</v>
      </c>
      <c r="G8" s="1360"/>
      <c r="H8" s="449" t="str">
        <f>'02入力票（その２）'!I68</f>
        <v>－</v>
      </c>
      <c r="I8" s="449" t="str">
        <f>'02入力票（その２）'!I70</f>
        <v>－</v>
      </c>
      <c r="J8" s="449" t="str">
        <f>'02入力票（その２）'!I72</f>
        <v>－</v>
      </c>
      <c r="K8" s="449" t="str">
        <f>'02入力票（その２）'!I74</f>
        <v>－</v>
      </c>
      <c r="L8" s="449" t="str">
        <f>'02入力票（その２）'!I76</f>
        <v>－</v>
      </c>
      <c r="M8" s="449" t="str">
        <f>'02入力票（その２）'!I78</f>
        <v>－</v>
      </c>
      <c r="N8" s="449" t="str">
        <f>'02入力票（その２）'!I80</f>
        <v>－</v>
      </c>
      <c r="O8" s="449" t="str">
        <f>'02入力票（その２）'!I82</f>
        <v>－</v>
      </c>
      <c r="P8" s="349"/>
      <c r="Q8" s="349"/>
      <c r="R8" s="350"/>
      <c r="S8" s="90"/>
      <c r="T8" s="90"/>
    </row>
    <row r="9" spans="2:20" ht="27" customHeight="1">
      <c r="B9" s="1055" t="s">
        <v>868</v>
      </c>
      <c r="C9" s="789"/>
      <c r="D9" s="789"/>
      <c r="E9" s="789"/>
      <c r="F9" s="789"/>
      <c r="G9" s="789"/>
      <c r="H9" s="789"/>
      <c r="I9" s="789"/>
      <c r="J9" s="1354"/>
      <c r="K9" s="1355" t="s">
        <v>869</v>
      </c>
      <c r="L9" s="1356"/>
      <c r="M9" s="1356"/>
      <c r="N9" s="1356"/>
      <c r="O9" s="1356"/>
      <c r="P9" s="701" t="s">
        <v>608</v>
      </c>
      <c r="Q9" s="701"/>
      <c r="R9" s="1357"/>
      <c r="S9" s="90"/>
      <c r="T9" s="90"/>
    </row>
    <row r="10" spans="2:20">
      <c r="B10" s="704" t="s">
        <v>871</v>
      </c>
      <c r="C10" s="705"/>
      <c r="D10" s="944" t="str">
        <f>'02入力票（その２）'!I22</f>
        <v/>
      </c>
      <c r="E10" s="944"/>
      <c r="F10" s="944"/>
      <c r="G10" s="944"/>
      <c r="H10" s="944"/>
      <c r="I10" s="944"/>
      <c r="J10" s="1229"/>
      <c r="K10" s="708" t="s">
        <v>871</v>
      </c>
      <c r="L10" s="705"/>
      <c r="M10" s="944" t="str">
        <f>'02入力票（その２）'!I42</f>
        <v/>
      </c>
      <c r="N10" s="944"/>
      <c r="O10" s="944"/>
      <c r="P10" s="944"/>
      <c r="Q10" s="944"/>
      <c r="R10" s="946"/>
      <c r="S10" s="90"/>
      <c r="T10" s="90"/>
    </row>
    <row r="11" spans="2:20">
      <c r="B11" s="711" t="s">
        <v>609</v>
      </c>
      <c r="C11" s="712"/>
      <c r="D11" s="772" t="str">
        <f>'02入力票（その２）'!I21</f>
        <v/>
      </c>
      <c r="E11" s="772"/>
      <c r="F11" s="772"/>
      <c r="G11" s="772"/>
      <c r="H11" s="772"/>
      <c r="I11" s="772"/>
      <c r="J11" s="727"/>
      <c r="K11" s="719" t="s">
        <v>609</v>
      </c>
      <c r="L11" s="712"/>
      <c r="M11" s="772" t="str">
        <f>'02入力票（その２）'!I41</f>
        <v/>
      </c>
      <c r="N11" s="772"/>
      <c r="O11" s="772"/>
      <c r="P11" s="772"/>
      <c r="Q11" s="772"/>
      <c r="R11" s="1361"/>
      <c r="S11" s="90"/>
      <c r="T11" s="90"/>
    </row>
    <row r="12" spans="2:20">
      <c r="B12" s="679"/>
      <c r="C12" s="680"/>
      <c r="D12" s="623"/>
      <c r="E12" s="623"/>
      <c r="F12" s="623"/>
      <c r="G12" s="623"/>
      <c r="H12" s="623"/>
      <c r="I12" s="623"/>
      <c r="J12" s="740"/>
      <c r="K12" s="720"/>
      <c r="L12" s="680"/>
      <c r="M12" s="623"/>
      <c r="N12" s="623"/>
      <c r="O12" s="623"/>
      <c r="P12" s="623"/>
      <c r="Q12" s="623"/>
      <c r="R12" s="743"/>
      <c r="S12" s="90"/>
      <c r="T12" s="90"/>
    </row>
    <row r="13" spans="2:20" ht="18" customHeight="1">
      <c r="B13" s="679" t="s">
        <v>610</v>
      </c>
      <c r="C13" s="680"/>
      <c r="D13" s="623" t="s">
        <v>611</v>
      </c>
      <c r="E13" s="623"/>
      <c r="F13" s="623" t="str">
        <f>'02入力票（その２）'!I23</f>
        <v/>
      </c>
      <c r="G13" s="623"/>
      <c r="H13" s="151" t="s">
        <v>871</v>
      </c>
      <c r="I13" s="944" t="str">
        <f>'02入力票（その２）'!I25</f>
        <v/>
      </c>
      <c r="J13" s="1229"/>
      <c r="K13" s="720" t="s">
        <v>610</v>
      </c>
      <c r="L13" s="680"/>
      <c r="M13" s="680" t="s">
        <v>611</v>
      </c>
      <c r="N13" s="725" t="str">
        <f>'02入力票（その２）'!I43</f>
        <v/>
      </c>
      <c r="O13" s="726"/>
      <c r="P13" s="152" t="s">
        <v>871</v>
      </c>
      <c r="Q13" s="1229" t="str">
        <f>'02入力票（その２）'!I45</f>
        <v/>
      </c>
      <c r="R13" s="1362"/>
      <c r="S13" s="90"/>
      <c r="T13" s="90"/>
    </row>
    <row r="14" spans="2:20" ht="24" customHeight="1">
      <c r="B14" s="679"/>
      <c r="C14" s="680"/>
      <c r="D14" s="623"/>
      <c r="E14" s="623"/>
      <c r="F14" s="623"/>
      <c r="G14" s="623"/>
      <c r="H14" s="153" t="s">
        <v>76</v>
      </c>
      <c r="I14" s="772" t="str">
        <f>'02入力票（その２）'!I24</f>
        <v/>
      </c>
      <c r="J14" s="727"/>
      <c r="K14" s="720"/>
      <c r="L14" s="680"/>
      <c r="M14" s="680"/>
      <c r="N14" s="727"/>
      <c r="O14" s="728"/>
      <c r="P14" s="154" t="s">
        <v>76</v>
      </c>
      <c r="Q14" s="1235" t="str">
        <f>'02入力票（その２）'!I44</f>
        <v/>
      </c>
      <c r="R14" s="1363"/>
      <c r="S14" s="90"/>
      <c r="T14" s="90"/>
    </row>
    <row r="15" spans="2:20" ht="18" customHeight="1">
      <c r="B15" s="679" t="s">
        <v>612</v>
      </c>
      <c r="C15" s="680"/>
      <c r="D15" s="623" t="s">
        <v>99</v>
      </c>
      <c r="E15" s="623"/>
      <c r="F15" s="735" t="str">
        <f>'02入力票（その２）'!I12</f>
        <v/>
      </c>
      <c r="G15" s="735"/>
      <c r="H15" s="725"/>
      <c r="I15" s="736"/>
      <c r="J15" s="736"/>
      <c r="K15" s="720" t="s">
        <v>612</v>
      </c>
      <c r="L15" s="680"/>
      <c r="M15" s="155" t="s">
        <v>99</v>
      </c>
      <c r="N15" s="830" t="str">
        <f>'02入力票（その２）'!I31</f>
        <v/>
      </c>
      <c r="O15" s="831"/>
      <c r="P15" s="750"/>
      <c r="Q15" s="750"/>
      <c r="R15" s="751"/>
      <c r="S15" s="90"/>
      <c r="T15" s="90"/>
    </row>
    <row r="16" spans="2:20" ht="18" customHeight="1">
      <c r="B16" s="679"/>
      <c r="C16" s="680"/>
      <c r="D16" s="1007" t="str">
        <f>H160</f>
        <v>※　選択してください。</v>
      </c>
      <c r="E16" s="1008"/>
      <c r="F16" s="1008"/>
      <c r="G16" s="1008"/>
      <c r="H16" s="1008"/>
      <c r="I16" s="1008"/>
      <c r="J16" s="1009"/>
      <c r="K16" s="720"/>
      <c r="L16" s="680"/>
      <c r="M16" s="1007" t="str">
        <f>J213</f>
        <v>※　選択してください。</v>
      </c>
      <c r="N16" s="1008"/>
      <c r="O16" s="1008"/>
      <c r="P16" s="1008"/>
      <c r="Q16" s="1008"/>
      <c r="R16" s="1011"/>
      <c r="S16" s="90"/>
      <c r="T16" s="90"/>
    </row>
    <row r="17" spans="2:20" ht="18" customHeight="1">
      <c r="B17" s="679"/>
      <c r="C17" s="680"/>
      <c r="D17" s="898" t="str">
        <f>'02入力票（その２）'!I20</f>
        <v/>
      </c>
      <c r="E17" s="899"/>
      <c r="F17" s="899"/>
      <c r="G17" s="899"/>
      <c r="H17" s="899"/>
      <c r="I17" s="899"/>
      <c r="J17" s="1012"/>
      <c r="K17" s="720"/>
      <c r="L17" s="680"/>
      <c r="M17" s="898" t="str">
        <f>'02入力票（その２）'!I39</f>
        <v/>
      </c>
      <c r="N17" s="899"/>
      <c r="O17" s="899"/>
      <c r="P17" s="899"/>
      <c r="Q17" s="899"/>
      <c r="R17" s="1013"/>
      <c r="S17" s="90"/>
      <c r="T17" s="90"/>
    </row>
    <row r="18" spans="2:20" ht="18" customHeight="1">
      <c r="B18" s="679" t="s">
        <v>613</v>
      </c>
      <c r="C18" s="680"/>
      <c r="D18" s="684"/>
      <c r="E18" s="684"/>
      <c r="F18" s="684"/>
      <c r="G18" s="684"/>
      <c r="H18" s="684"/>
      <c r="I18" s="684"/>
      <c r="J18" s="1364"/>
      <c r="K18" s="720" t="s">
        <v>613</v>
      </c>
      <c r="L18" s="680"/>
      <c r="M18" s="684"/>
      <c r="N18" s="684"/>
      <c r="O18" s="684"/>
      <c r="P18" s="684"/>
      <c r="Q18" s="684"/>
      <c r="R18" s="1365"/>
      <c r="S18" s="90"/>
      <c r="T18" s="90"/>
    </row>
    <row r="19" spans="2:20" ht="18" customHeight="1">
      <c r="B19" s="679" t="s">
        <v>614</v>
      </c>
      <c r="C19" s="680"/>
      <c r="D19" s="623" t="str">
        <f>'02入力票（その２）'!I26</f>
        <v/>
      </c>
      <c r="E19" s="623"/>
      <c r="F19" s="623"/>
      <c r="G19" s="623"/>
      <c r="H19" s="623"/>
      <c r="I19" s="623"/>
      <c r="J19" s="740"/>
      <c r="K19" s="720" t="s">
        <v>614</v>
      </c>
      <c r="L19" s="680"/>
      <c r="M19" s="623" t="str">
        <f>'02入力票（その２）'!I46</f>
        <v/>
      </c>
      <c r="N19" s="623"/>
      <c r="O19" s="623"/>
      <c r="P19" s="623"/>
      <c r="Q19" s="623"/>
      <c r="R19" s="743"/>
      <c r="S19" s="90"/>
      <c r="T19" s="90"/>
    </row>
    <row r="20" spans="2:20" ht="18" customHeight="1">
      <c r="B20" s="679" t="s">
        <v>85</v>
      </c>
      <c r="C20" s="680"/>
      <c r="D20" s="623" t="str">
        <f>'02入力票（その２）'!I27</f>
        <v/>
      </c>
      <c r="E20" s="623"/>
      <c r="F20" s="623"/>
      <c r="G20" s="623"/>
      <c r="H20" s="623"/>
      <c r="I20" s="623"/>
      <c r="J20" s="740"/>
      <c r="K20" s="720" t="s">
        <v>85</v>
      </c>
      <c r="L20" s="680"/>
      <c r="M20" s="623" t="str">
        <f>'02入力票（その２）'!I47</f>
        <v/>
      </c>
      <c r="N20" s="623"/>
      <c r="O20" s="623"/>
      <c r="P20" s="623"/>
      <c r="Q20" s="623"/>
      <c r="R20" s="743"/>
      <c r="S20" s="90"/>
      <c r="T20" s="90"/>
    </row>
    <row r="21" spans="2:20" ht="18" customHeight="1" thickBot="1">
      <c r="B21" s="681" t="s">
        <v>792</v>
      </c>
      <c r="C21" s="682"/>
      <c r="D21" s="748" t="str">
        <f>'02入力票（その２）'!I30</f>
        <v/>
      </c>
      <c r="E21" s="748"/>
      <c r="F21" s="748"/>
      <c r="G21" s="748"/>
      <c r="H21" s="748"/>
      <c r="I21" s="748"/>
      <c r="J21" s="744"/>
      <c r="K21" s="747" t="s">
        <v>792</v>
      </c>
      <c r="L21" s="682"/>
      <c r="M21" s="748" t="str">
        <f>'02入力票（その２）'!I49</f>
        <v/>
      </c>
      <c r="N21" s="748"/>
      <c r="O21" s="748"/>
      <c r="P21" s="748"/>
      <c r="Q21" s="748"/>
      <c r="R21" s="749"/>
      <c r="S21" s="90"/>
      <c r="T21" s="90"/>
    </row>
    <row r="22" spans="2:20">
      <c r="B22" s="1366" t="s">
        <v>292</v>
      </c>
      <c r="C22" s="1367"/>
      <c r="D22" s="1367"/>
      <c r="E22" s="1367"/>
      <c r="F22" s="1367"/>
      <c r="G22" s="1367"/>
      <c r="H22" s="1368" t="s">
        <v>241</v>
      </c>
      <c r="I22" s="1369"/>
      <c r="J22" s="1369"/>
      <c r="K22" s="1370"/>
      <c r="L22" s="1367" t="s">
        <v>1201</v>
      </c>
      <c r="M22" s="1367"/>
      <c r="N22" s="1367"/>
      <c r="O22" s="1367"/>
      <c r="P22" s="1367"/>
      <c r="Q22" s="1367"/>
      <c r="R22" s="1371"/>
      <c r="S22" s="90"/>
      <c r="T22" s="90"/>
    </row>
    <row r="23" spans="2:20">
      <c r="B23" s="967" t="s">
        <v>1</v>
      </c>
      <c r="C23" s="623"/>
      <c r="D23" s="1377" t="s">
        <v>2506</v>
      </c>
      <c r="E23" s="1377"/>
      <c r="F23" s="1377" t="s">
        <v>2507</v>
      </c>
      <c r="G23" s="1377"/>
      <c r="H23" s="623" t="s">
        <v>1202</v>
      </c>
      <c r="I23" s="623"/>
      <c r="J23" s="1364" t="str">
        <f>'02入力票（その２）'!I156</f>
        <v/>
      </c>
      <c r="K23" s="1376"/>
      <c r="L23" s="623" t="s">
        <v>1203</v>
      </c>
      <c r="M23" s="623"/>
      <c r="N23" s="1372" t="str">
        <f>'02入力票（その２）'!I160</f>
        <v/>
      </c>
      <c r="O23" s="623"/>
      <c r="P23" s="1373" t="s">
        <v>1204</v>
      </c>
      <c r="Q23" s="684"/>
      <c r="R23" s="1365"/>
      <c r="S23" s="90"/>
      <c r="T23" s="90"/>
    </row>
    <row r="24" spans="2:20">
      <c r="B24" s="967" t="s">
        <v>1205</v>
      </c>
      <c r="C24" s="623"/>
      <c r="D24" s="1375" t="str">
        <f>'02入力票（その２）'!I150</f>
        <v/>
      </c>
      <c r="E24" s="684"/>
      <c r="F24" s="1375" t="str">
        <f>'02入力票（その２）'!I151</f>
        <v/>
      </c>
      <c r="G24" s="684"/>
      <c r="H24" s="623" t="s">
        <v>1206</v>
      </c>
      <c r="I24" s="623"/>
      <c r="J24" s="1364" t="str">
        <f>'02入力票（その２）'!I157</f>
        <v/>
      </c>
      <c r="K24" s="1376"/>
      <c r="L24" s="623" t="s">
        <v>1207</v>
      </c>
      <c r="M24" s="623"/>
      <c r="N24" s="1372" t="str">
        <f>'02入力票（その２）'!I161</f>
        <v/>
      </c>
      <c r="O24" s="623"/>
      <c r="P24" s="684"/>
      <c r="Q24" s="684"/>
      <c r="R24" s="1365"/>
      <c r="S24" s="90"/>
      <c r="T24" s="90"/>
    </row>
    <row r="25" spans="2:20">
      <c r="B25" s="967" t="s">
        <v>1208</v>
      </c>
      <c r="C25" s="623"/>
      <c r="D25" s="1375" t="str">
        <f>'02入力票（その２）'!I152</f>
        <v/>
      </c>
      <c r="E25" s="684"/>
      <c r="F25" s="1375" t="str">
        <f>'02入力票（その２）'!I153</f>
        <v/>
      </c>
      <c r="G25" s="684"/>
      <c r="H25" s="623" t="s">
        <v>1209</v>
      </c>
      <c r="I25" s="623"/>
      <c r="J25" s="1364" t="str">
        <f>'02入力票（その２）'!I158</f>
        <v/>
      </c>
      <c r="K25" s="1376"/>
      <c r="L25" s="623" t="s">
        <v>1210</v>
      </c>
      <c r="M25" s="623"/>
      <c r="N25" s="1385" t="e">
        <f>'02入力票（その２）'!I162</f>
        <v>#VALUE!</v>
      </c>
      <c r="O25" s="623"/>
      <c r="P25" s="684"/>
      <c r="Q25" s="684"/>
      <c r="R25" s="1365"/>
      <c r="S25" s="90"/>
      <c r="T25" s="90"/>
    </row>
    <row r="26" spans="2:20" ht="13.8" thickBot="1">
      <c r="B26" s="1112" t="s">
        <v>1211</v>
      </c>
      <c r="C26" s="748"/>
      <c r="D26" s="1378" t="str">
        <f>'02入力票（その２）'!I154</f>
        <v/>
      </c>
      <c r="E26" s="690"/>
      <c r="F26" s="1378" t="str">
        <f>'02入力票（その２）'!I155</f>
        <v/>
      </c>
      <c r="G26" s="690"/>
      <c r="H26" s="748" t="s">
        <v>1212</v>
      </c>
      <c r="I26" s="748"/>
      <c r="J26" s="1379">
        <f>'02入力票（その２）'!I159</f>
        <v>0</v>
      </c>
      <c r="K26" s="1380"/>
      <c r="L26" s="748"/>
      <c r="M26" s="748"/>
      <c r="N26" s="748"/>
      <c r="O26" s="748"/>
      <c r="P26" s="690"/>
      <c r="Q26" s="690"/>
      <c r="R26" s="1374"/>
      <c r="S26" s="90"/>
      <c r="T26" s="90"/>
    </row>
    <row r="27" spans="2:20">
      <c r="B27" s="800" t="s">
        <v>1213</v>
      </c>
      <c r="C27" s="801"/>
      <c r="D27" s="1382" t="s">
        <v>1214</v>
      </c>
      <c r="E27" s="645"/>
      <c r="F27" s="645"/>
      <c r="G27" s="645"/>
      <c r="H27" s="645"/>
      <c r="I27" s="645"/>
      <c r="J27" s="1383"/>
      <c r="K27" s="1384" t="s">
        <v>1215</v>
      </c>
      <c r="L27" s="1367"/>
      <c r="M27" s="1367"/>
      <c r="N27" s="1367"/>
      <c r="O27" s="1371"/>
      <c r="P27" s="1386"/>
      <c r="Q27" s="1352"/>
      <c r="R27" s="1387"/>
      <c r="S27" s="90"/>
      <c r="T27" s="90"/>
    </row>
    <row r="28" spans="2:20">
      <c r="B28" s="1381"/>
      <c r="C28" s="863"/>
      <c r="D28" s="1388" t="s">
        <v>1216</v>
      </c>
      <c r="E28" s="1389"/>
      <c r="F28" s="1389"/>
      <c r="G28" s="1389"/>
      <c r="H28" s="623" t="str">
        <f>'02入力票（その２）'!I135</f>
        <v>　</v>
      </c>
      <c r="I28" s="623"/>
      <c r="J28" s="1390"/>
      <c r="K28" s="720" t="s">
        <v>1217</v>
      </c>
      <c r="L28" s="680"/>
      <c r="M28" s="680"/>
      <c r="N28" s="166" t="str">
        <f>'02入力票（その２）'!I143</f>
        <v/>
      </c>
      <c r="O28" s="351" t="s">
        <v>92</v>
      </c>
      <c r="P28" s="1376"/>
      <c r="Q28" s="684"/>
      <c r="R28" s="1365"/>
      <c r="S28" s="90"/>
      <c r="T28" s="90"/>
    </row>
    <row r="29" spans="2:20">
      <c r="B29" s="1381"/>
      <c r="C29" s="863"/>
      <c r="D29" s="1388" t="s">
        <v>305</v>
      </c>
      <c r="E29" s="1389"/>
      <c r="F29" s="1389"/>
      <c r="G29" s="1389"/>
      <c r="H29" s="623" t="str">
        <f>'02入力票（その２）'!I136</f>
        <v>　</v>
      </c>
      <c r="I29" s="623"/>
      <c r="J29" s="1390"/>
      <c r="K29" s="720" t="s">
        <v>1218</v>
      </c>
      <c r="L29" s="680"/>
      <c r="M29" s="680"/>
      <c r="N29" s="166" t="str">
        <f>'02入力票（その２）'!I144</f>
        <v/>
      </c>
      <c r="O29" s="351" t="s">
        <v>92</v>
      </c>
      <c r="P29" s="1376"/>
      <c r="Q29" s="684"/>
      <c r="R29" s="1365"/>
      <c r="S29" s="90"/>
      <c r="T29" s="90"/>
    </row>
    <row r="30" spans="2:20">
      <c r="B30" s="1381"/>
      <c r="C30" s="863"/>
      <c r="D30" s="1388" t="s">
        <v>307</v>
      </c>
      <c r="E30" s="1389"/>
      <c r="F30" s="1389"/>
      <c r="G30" s="1389"/>
      <c r="H30" s="623" t="str">
        <f>'02入力票（その２）'!I137</f>
        <v>　</v>
      </c>
      <c r="I30" s="623"/>
      <c r="J30" s="1390"/>
      <c r="K30" s="720" t="s">
        <v>1219</v>
      </c>
      <c r="L30" s="680"/>
      <c r="M30" s="680"/>
      <c r="N30" s="166" t="str">
        <f>'02入力票（その２）'!I145</f>
        <v/>
      </c>
      <c r="O30" s="351" t="s">
        <v>92</v>
      </c>
      <c r="P30" s="1376"/>
      <c r="Q30" s="684"/>
      <c r="R30" s="1365"/>
      <c r="S30" s="90"/>
      <c r="T30" s="90"/>
    </row>
    <row r="31" spans="2:20">
      <c r="B31" s="1394" t="s">
        <v>1220</v>
      </c>
      <c r="C31" s="716"/>
      <c r="D31" s="1388" t="s">
        <v>1221</v>
      </c>
      <c r="E31" s="1389"/>
      <c r="F31" s="1389"/>
      <c r="G31" s="1389"/>
      <c r="H31" s="623" t="str">
        <f>'02入力票（その２）'!I138</f>
        <v>　</v>
      </c>
      <c r="I31" s="623"/>
      <c r="J31" s="1390"/>
      <c r="K31" s="720" t="s">
        <v>1222</v>
      </c>
      <c r="L31" s="680"/>
      <c r="M31" s="680"/>
      <c r="N31" s="166" t="str">
        <f>'02入力票（その２）'!I146</f>
        <v/>
      </c>
      <c r="O31" s="351" t="s">
        <v>92</v>
      </c>
      <c r="P31" s="1376"/>
      <c r="Q31" s="684"/>
      <c r="R31" s="1365"/>
      <c r="S31" s="90"/>
      <c r="T31" s="90"/>
    </row>
    <row r="32" spans="2:20">
      <c r="B32" s="1395"/>
      <c r="C32" s="893"/>
      <c r="D32" s="1388" t="s">
        <v>311</v>
      </c>
      <c r="E32" s="1389"/>
      <c r="F32" s="1389"/>
      <c r="G32" s="1389"/>
      <c r="H32" s="623" t="str">
        <f>'02入力票（その２）'!I139</f>
        <v>　</v>
      </c>
      <c r="I32" s="623"/>
      <c r="J32" s="1390"/>
      <c r="K32" s="720" t="s">
        <v>1223</v>
      </c>
      <c r="L32" s="680"/>
      <c r="M32" s="680"/>
      <c r="N32" s="166" t="str">
        <f>'02入力票（その２）'!I147</f>
        <v/>
      </c>
      <c r="O32" s="351" t="s">
        <v>92</v>
      </c>
      <c r="P32" s="1376"/>
      <c r="Q32" s="684"/>
      <c r="R32" s="1365"/>
      <c r="S32" s="90"/>
      <c r="T32" s="90"/>
    </row>
    <row r="33" spans="2:24">
      <c r="B33" s="1395"/>
      <c r="C33" s="893"/>
      <c r="D33" s="1388" t="s">
        <v>313</v>
      </c>
      <c r="E33" s="1389"/>
      <c r="F33" s="1389"/>
      <c r="G33" s="1389"/>
      <c r="H33" s="623" t="str">
        <f>'02入力票（その２）'!I140</f>
        <v>　</v>
      </c>
      <c r="I33" s="623"/>
      <c r="J33" s="1390"/>
      <c r="K33" s="720" t="s">
        <v>1224</v>
      </c>
      <c r="L33" s="680"/>
      <c r="M33" s="680"/>
      <c r="N33" s="166" t="str">
        <f>'02入力票（その２）'!I148</f>
        <v/>
      </c>
      <c r="O33" s="351" t="s">
        <v>92</v>
      </c>
      <c r="P33" s="1376"/>
      <c r="Q33" s="684"/>
      <c r="R33" s="1365"/>
      <c r="S33" s="90"/>
      <c r="T33" s="90"/>
    </row>
    <row r="34" spans="2:24" ht="13.8" thickBot="1">
      <c r="B34" s="1396"/>
      <c r="C34" s="1397"/>
      <c r="D34" s="1391" t="str">
        <f>'02入力票（その２）'!I141</f>
        <v>　</v>
      </c>
      <c r="E34" s="1392"/>
      <c r="F34" s="1392"/>
      <c r="G34" s="1392"/>
      <c r="H34" s="748" t="str">
        <f>'02入力票（その２）'!I142</f>
        <v>　</v>
      </c>
      <c r="I34" s="748"/>
      <c r="J34" s="1393"/>
      <c r="K34" s="747" t="s">
        <v>1225</v>
      </c>
      <c r="L34" s="682"/>
      <c r="M34" s="682"/>
      <c r="N34" s="352" t="str">
        <f>'02入力票（その２）'!I149</f>
        <v/>
      </c>
      <c r="O34" s="353" t="s">
        <v>92</v>
      </c>
      <c r="P34" s="1380"/>
      <c r="Q34" s="690"/>
      <c r="R34" s="1374"/>
      <c r="S34" s="90"/>
      <c r="T34" s="90"/>
    </row>
    <row r="35" spans="2:24">
      <c r="B35" s="1055" t="s">
        <v>2464</v>
      </c>
      <c r="C35" s="789"/>
      <c r="D35" s="789"/>
      <c r="E35" s="789"/>
      <c r="F35" s="798"/>
      <c r="G35" s="790" t="s">
        <v>624</v>
      </c>
      <c r="H35" s="779" t="str">
        <f>'02入力票（その２）'!I52</f>
        <v/>
      </c>
      <c r="I35" s="795"/>
      <c r="J35" s="1405" t="s">
        <v>625</v>
      </c>
      <c r="K35" s="779" t="str">
        <f>'02入力票（その２）'!I53</f>
        <v/>
      </c>
      <c r="L35" s="795"/>
      <c r="M35" s="806" t="s">
        <v>614</v>
      </c>
      <c r="N35" s="779" t="str">
        <f>'02入力票（その２）'!I55</f>
        <v/>
      </c>
      <c r="O35" s="795"/>
      <c r="P35" s="806" t="s">
        <v>85</v>
      </c>
      <c r="Q35" s="779" t="str">
        <f>'02入力票（その２）'!I56</f>
        <v/>
      </c>
      <c r="R35" s="780"/>
      <c r="S35" s="90"/>
      <c r="T35" s="90"/>
    </row>
    <row r="36" spans="2:24" ht="13.8" thickBot="1">
      <c r="B36" s="1358"/>
      <c r="C36" s="846"/>
      <c r="D36" s="846"/>
      <c r="E36" s="846"/>
      <c r="F36" s="980"/>
      <c r="G36" s="1050"/>
      <c r="H36" s="1400"/>
      <c r="I36" s="1401"/>
      <c r="J36" s="1406"/>
      <c r="K36" s="1400"/>
      <c r="L36" s="1401"/>
      <c r="M36" s="671"/>
      <c r="N36" s="1400"/>
      <c r="O36" s="1401"/>
      <c r="P36" s="671"/>
      <c r="Q36" s="1400"/>
      <c r="R36" s="1402"/>
      <c r="S36" s="90"/>
      <c r="T36" s="90"/>
    </row>
    <row r="37" spans="2:24" ht="13.8" thickBot="1">
      <c r="B37" s="1056"/>
      <c r="C37" s="1002"/>
      <c r="D37" s="1002"/>
      <c r="E37" s="1002"/>
      <c r="F37" s="1005"/>
      <c r="G37" s="1053" t="s">
        <v>878</v>
      </c>
      <c r="H37" s="674"/>
      <c r="I37" s="674"/>
      <c r="J37" s="782" t="str">
        <f>'02入力票（その２）'!I57</f>
        <v/>
      </c>
      <c r="K37" s="782"/>
      <c r="L37" s="782"/>
      <c r="M37" s="782"/>
      <c r="N37" s="782"/>
      <c r="O37" s="783"/>
      <c r="P37" s="1403"/>
      <c r="Q37" s="1404"/>
      <c r="R37" s="1404"/>
      <c r="S37" s="90"/>
      <c r="T37" s="90"/>
    </row>
    <row r="38" spans="2:24" ht="15" thickBot="1">
      <c r="B38" s="324" t="s">
        <v>1199</v>
      </c>
      <c r="C38" s="89"/>
      <c r="D38" s="89"/>
      <c r="E38" s="89"/>
      <c r="F38" s="89"/>
      <c r="G38" s="89"/>
      <c r="H38" s="89"/>
      <c r="I38" s="89"/>
      <c r="J38" s="89"/>
      <c r="K38" s="1008"/>
      <c r="L38" s="1008"/>
      <c r="M38" s="1008"/>
      <c r="N38" s="1008"/>
      <c r="O38" s="1008"/>
      <c r="P38" s="1008"/>
      <c r="Q38" s="227"/>
      <c r="R38" s="198"/>
      <c r="S38" s="90"/>
      <c r="T38" s="90"/>
    </row>
    <row r="39" spans="2:24" ht="13.8" thickBot="1">
      <c r="B39" s="1398" t="s">
        <v>1226</v>
      </c>
      <c r="C39" s="1218"/>
      <c r="D39" s="90"/>
      <c r="E39" s="90"/>
      <c r="F39" s="90"/>
      <c r="G39" s="90"/>
      <c r="H39" s="90"/>
      <c r="I39" s="90"/>
      <c r="J39" s="90"/>
      <c r="K39" s="90"/>
      <c r="L39" s="90"/>
      <c r="M39" s="90"/>
      <c r="N39" s="90"/>
      <c r="O39" s="90"/>
      <c r="S39" s="90"/>
      <c r="T39" s="90"/>
    </row>
    <row r="40" spans="2:24" ht="13.8" thickBot="1">
      <c r="B40" s="124" t="s">
        <v>1227</v>
      </c>
      <c r="C40" s="124"/>
      <c r="F40" s="124"/>
      <c r="G40" s="124"/>
      <c r="H40" s="124"/>
      <c r="I40" s="124"/>
      <c r="J40" s="124"/>
      <c r="K40" s="124"/>
      <c r="L40" s="124"/>
      <c r="M40" s="124"/>
      <c r="N40" s="124"/>
      <c r="O40" s="124"/>
      <c r="P40" s="124"/>
      <c r="Q40" s="124"/>
      <c r="R40" s="202" t="str">
        <f>G140</f>
        <v/>
      </c>
      <c r="S40" s="202"/>
      <c r="T40" s="202"/>
    </row>
    <row r="41" spans="2:24">
      <c r="B41" s="333" t="s">
        <v>1228</v>
      </c>
      <c r="C41" s="163" t="s">
        <v>1229</v>
      </c>
      <c r="D41" s="174" t="s">
        <v>1230</v>
      </c>
      <c r="E41" s="178" t="s">
        <v>1231</v>
      </c>
      <c r="F41" s="758" t="s">
        <v>1232</v>
      </c>
      <c r="G41" s="759"/>
      <c r="H41" s="759"/>
      <c r="I41" s="759"/>
      <c r="J41" s="759"/>
      <c r="K41" s="759"/>
      <c r="L41" s="759"/>
      <c r="M41" s="759"/>
      <c r="N41" s="759"/>
      <c r="O41" s="759"/>
      <c r="P41" s="759"/>
      <c r="Q41" s="759"/>
      <c r="R41" s="964"/>
      <c r="S41" s="90"/>
      <c r="T41" s="90"/>
    </row>
    <row r="42" spans="2:24" ht="21.75" customHeight="1">
      <c r="B42" s="354">
        <v>1</v>
      </c>
      <c r="C42" s="902"/>
      <c r="D42" s="903"/>
      <c r="E42" s="904"/>
      <c r="F42" s="916"/>
      <c r="G42" s="916"/>
      <c r="H42" s="916"/>
      <c r="I42" s="916"/>
      <c r="J42" s="916"/>
      <c r="K42" s="916"/>
      <c r="L42" s="916"/>
      <c r="M42" s="916"/>
      <c r="N42" s="916"/>
      <c r="O42" s="916"/>
      <c r="P42" s="916"/>
      <c r="Q42" s="916"/>
      <c r="R42" s="1399"/>
      <c r="S42" s="90" t="str">
        <f>CONCATENATE(T47,T48,T49,T50,T51,T52,T53,T54,T55,T56,T57,T58,T59,T60,T61,T62,T63,T65,T66,T67,T68,T69,T70,T71,T72,T73,T74,T75)</f>
        <v>－－－－－－－－－－－－－－－－－－－－－－－－－－－－</v>
      </c>
      <c r="T42" s="90"/>
    </row>
    <row r="43" spans="2:24" ht="21.75" customHeight="1">
      <c r="B43" s="354">
        <v>2</v>
      </c>
      <c r="C43" s="902"/>
      <c r="D43" s="903"/>
      <c r="E43" s="904"/>
      <c r="F43" s="916"/>
      <c r="G43" s="916"/>
      <c r="H43" s="916"/>
      <c r="I43" s="916"/>
      <c r="J43" s="916"/>
      <c r="K43" s="916"/>
      <c r="L43" s="916"/>
      <c r="M43" s="916"/>
      <c r="N43" s="916"/>
      <c r="O43" s="916"/>
      <c r="P43" s="916"/>
      <c r="Q43" s="916"/>
      <c r="R43" s="1399"/>
      <c r="S43" s="90" t="str">
        <f>CONCATENATE(V47,V48,V49,V50,V51,V52,V53,V54,V55,V56,V57,V58,V59,V60,V61,V62,V63,V64,V65,V66,V67,V68,V69,V70,V71,V72,V73,V74,V75)</f>
        <v>－－－－－－－－－－－－－－－－－－－－－－－－－－－－－</v>
      </c>
      <c r="T43" s="90"/>
    </row>
    <row r="44" spans="2:24" ht="21.75" customHeight="1" thickBot="1">
      <c r="B44" s="355">
        <v>3</v>
      </c>
      <c r="C44" s="1408"/>
      <c r="D44" s="1409"/>
      <c r="E44" s="1410"/>
      <c r="F44" s="916"/>
      <c r="G44" s="916"/>
      <c r="H44" s="916"/>
      <c r="I44" s="916"/>
      <c r="J44" s="916"/>
      <c r="K44" s="916"/>
      <c r="L44" s="916"/>
      <c r="M44" s="916"/>
      <c r="N44" s="916"/>
      <c r="O44" s="916"/>
      <c r="P44" s="916"/>
      <c r="Q44" s="916"/>
      <c r="R44" s="1399"/>
      <c r="S44" s="90" t="str">
        <f>CONCATENATE(X47,X48,X49,X50,X51,X52,X53,X54,X55,X56,X57,X58,X59,X60,X61,X62,X63,X64,X65)</f>
        <v>－－－－－－－－－－－－－－－－－－－</v>
      </c>
      <c r="T44" s="90"/>
    </row>
    <row r="45" spans="2:24" ht="19.5" customHeight="1" thickBot="1">
      <c r="B45" s="124" t="s">
        <v>1233</v>
      </c>
      <c r="C45" s="124"/>
      <c r="F45" s="172"/>
      <c r="G45" s="172"/>
      <c r="H45" s="172"/>
      <c r="I45" s="172"/>
      <c r="J45" s="172"/>
      <c r="K45" s="172"/>
      <c r="L45" s="172"/>
      <c r="M45" s="172"/>
      <c r="N45" s="172"/>
      <c r="O45" s="172"/>
      <c r="P45" s="172"/>
      <c r="Q45" s="172"/>
      <c r="R45" s="172"/>
      <c r="S45" s="90"/>
      <c r="T45" s="90"/>
    </row>
    <row r="46" spans="2:24" ht="21" customHeight="1" thickBot="1">
      <c r="B46" s="356" t="s">
        <v>1229</v>
      </c>
      <c r="C46" s="357" t="s">
        <v>1234</v>
      </c>
      <c r="D46" s="357" t="s">
        <v>1235</v>
      </c>
      <c r="E46" s="1411" t="s">
        <v>1231</v>
      </c>
      <c r="F46" s="1412"/>
      <c r="G46" s="358" t="s">
        <v>1060</v>
      </c>
      <c r="H46" s="356" t="s">
        <v>1229</v>
      </c>
      <c r="I46" s="357" t="s">
        <v>1234</v>
      </c>
      <c r="J46" s="357" t="s">
        <v>1236</v>
      </c>
      <c r="K46" s="1411" t="s">
        <v>1231</v>
      </c>
      <c r="L46" s="1411"/>
      <c r="M46" s="359" t="s">
        <v>1060</v>
      </c>
      <c r="N46" s="356" t="s">
        <v>1229</v>
      </c>
      <c r="O46" s="357" t="s">
        <v>1234</v>
      </c>
      <c r="P46" s="357" t="s">
        <v>1236</v>
      </c>
      <c r="Q46" s="360" t="s">
        <v>1231</v>
      </c>
      <c r="R46" s="361" t="s">
        <v>1060</v>
      </c>
      <c r="S46" s="90"/>
      <c r="T46" s="90"/>
    </row>
    <row r="47" spans="2:24" ht="13.8" thickTop="1">
      <c r="B47" s="1168">
        <v>31</v>
      </c>
      <c r="C47" s="1407" t="s">
        <v>1237</v>
      </c>
      <c r="D47" s="362" t="s">
        <v>1238</v>
      </c>
      <c r="E47" s="1413" t="s">
        <v>1239</v>
      </c>
      <c r="F47" s="1349"/>
      <c r="G47" s="363"/>
      <c r="H47" s="1168">
        <v>38</v>
      </c>
      <c r="I47" s="1407" t="s">
        <v>1240</v>
      </c>
      <c r="J47" s="362" t="s">
        <v>1238</v>
      </c>
      <c r="K47" s="1349" t="s">
        <v>1241</v>
      </c>
      <c r="L47" s="1225"/>
      <c r="M47" s="364"/>
      <c r="N47" s="1168">
        <v>47</v>
      </c>
      <c r="O47" s="1407" t="s">
        <v>1242</v>
      </c>
      <c r="P47" s="362" t="s">
        <v>1238</v>
      </c>
      <c r="Q47" s="365" t="s">
        <v>1243</v>
      </c>
      <c r="R47" s="364"/>
      <c r="S47" s="366" t="s">
        <v>1244</v>
      </c>
      <c r="T47" s="255" t="str">
        <f>IF(G47="○",S47,"－")</f>
        <v>－</v>
      </c>
      <c r="U47" s="185" t="s">
        <v>1245</v>
      </c>
      <c r="V47" s="186" t="str">
        <f>IF(M47="○",U47,"－")</f>
        <v>－</v>
      </c>
      <c r="W47" s="185" t="s">
        <v>1246</v>
      </c>
      <c r="X47" s="186" t="str">
        <f>IF(R47="○",W47,"－")</f>
        <v>－</v>
      </c>
    </row>
    <row r="48" spans="2:24">
      <c r="B48" s="1168"/>
      <c r="C48" s="1407"/>
      <c r="D48" s="367" t="s">
        <v>1247</v>
      </c>
      <c r="E48" s="872" t="s">
        <v>1248</v>
      </c>
      <c r="F48" s="873"/>
      <c r="G48" s="368"/>
      <c r="H48" s="1111"/>
      <c r="I48" s="912"/>
      <c r="J48" s="367" t="s">
        <v>1247</v>
      </c>
      <c r="K48" s="872" t="s">
        <v>1249</v>
      </c>
      <c r="L48" s="874"/>
      <c r="M48" s="369"/>
      <c r="N48" s="1111"/>
      <c r="O48" s="912"/>
      <c r="P48" s="367" t="s">
        <v>1247</v>
      </c>
      <c r="Q48" s="247" t="s">
        <v>1250</v>
      </c>
      <c r="R48" s="364"/>
      <c r="S48" s="366" t="s">
        <v>1251</v>
      </c>
      <c r="T48" s="255" t="str">
        <f t="shared" ref="T48:T75" si="0">IF(G48="○",S48,"－")</f>
        <v>－</v>
      </c>
      <c r="U48" s="185" t="s">
        <v>1252</v>
      </c>
      <c r="V48" s="186" t="str">
        <f t="shared" ref="V48:V75" si="1">IF(M48="○",U48,"－")</f>
        <v>－</v>
      </c>
      <c r="W48" s="185" t="s">
        <v>1253</v>
      </c>
      <c r="X48" s="186" t="str">
        <f t="shared" ref="X48:X65" si="2">IF(R48="○",W48,"－")</f>
        <v>－</v>
      </c>
    </row>
    <row r="49" spans="2:24" ht="13.5" customHeight="1">
      <c r="B49" s="1111"/>
      <c r="C49" s="912"/>
      <c r="D49" s="367" t="s">
        <v>1254</v>
      </c>
      <c r="E49" s="872" t="s">
        <v>1255</v>
      </c>
      <c r="F49" s="873"/>
      <c r="G49" s="368"/>
      <c r="H49" s="354">
        <v>39</v>
      </c>
      <c r="I49" s="263" t="s">
        <v>1256</v>
      </c>
      <c r="J49" s="367" t="s">
        <v>1238</v>
      </c>
      <c r="K49" s="872" t="s">
        <v>1257</v>
      </c>
      <c r="L49" s="874"/>
      <c r="M49" s="369"/>
      <c r="N49" s="354">
        <v>48</v>
      </c>
      <c r="O49" s="370" t="s">
        <v>1258</v>
      </c>
      <c r="P49" s="367" t="s">
        <v>1238</v>
      </c>
      <c r="Q49" s="247" t="s">
        <v>1259</v>
      </c>
      <c r="R49" s="364"/>
      <c r="S49" s="366" t="s">
        <v>1260</v>
      </c>
      <c r="T49" s="255" t="str">
        <f t="shared" si="0"/>
        <v>－</v>
      </c>
      <c r="U49" s="185" t="s">
        <v>1261</v>
      </c>
      <c r="V49" s="186" t="str">
        <f t="shared" si="1"/>
        <v>－</v>
      </c>
      <c r="W49" s="185" t="s">
        <v>1262</v>
      </c>
      <c r="X49" s="186" t="str">
        <f t="shared" si="2"/>
        <v>－</v>
      </c>
    </row>
    <row r="50" spans="2:24">
      <c r="B50" s="1414">
        <v>32</v>
      </c>
      <c r="C50" s="1415" t="s">
        <v>1263</v>
      </c>
      <c r="D50" s="367" t="s">
        <v>1238</v>
      </c>
      <c r="E50" s="872" t="s">
        <v>1264</v>
      </c>
      <c r="F50" s="873"/>
      <c r="G50" s="368"/>
      <c r="H50" s="1416">
        <v>40</v>
      </c>
      <c r="I50" s="1415" t="s">
        <v>1265</v>
      </c>
      <c r="J50" s="367" t="s">
        <v>1266</v>
      </c>
      <c r="K50" s="872" t="s">
        <v>1267</v>
      </c>
      <c r="L50" s="874"/>
      <c r="M50" s="369"/>
      <c r="N50" s="1414">
        <v>49</v>
      </c>
      <c r="O50" s="810" t="s">
        <v>1268</v>
      </c>
      <c r="P50" s="367" t="s">
        <v>1269</v>
      </c>
      <c r="Q50" s="247" t="s">
        <v>1270</v>
      </c>
      <c r="R50" s="364"/>
      <c r="S50" s="366" t="s">
        <v>1271</v>
      </c>
      <c r="T50" s="255" t="str">
        <f t="shared" si="0"/>
        <v>－</v>
      </c>
      <c r="U50" s="185" t="s">
        <v>1272</v>
      </c>
      <c r="V50" s="186" t="str">
        <f t="shared" si="1"/>
        <v>－</v>
      </c>
      <c r="W50" s="185" t="s">
        <v>1273</v>
      </c>
      <c r="X50" s="186" t="str">
        <f t="shared" si="2"/>
        <v>－</v>
      </c>
    </row>
    <row r="51" spans="2:24">
      <c r="B51" s="1168"/>
      <c r="C51" s="1407"/>
      <c r="D51" s="367" t="s">
        <v>1274</v>
      </c>
      <c r="E51" s="872" t="s">
        <v>1275</v>
      </c>
      <c r="F51" s="873"/>
      <c r="G51" s="368"/>
      <c r="H51" s="1358"/>
      <c r="I51" s="1407"/>
      <c r="J51" s="367" t="s">
        <v>1274</v>
      </c>
      <c r="K51" s="872" t="s">
        <v>1276</v>
      </c>
      <c r="L51" s="874"/>
      <c r="M51" s="369"/>
      <c r="N51" s="1168"/>
      <c r="O51" s="670"/>
      <c r="P51" s="367" t="s">
        <v>1274</v>
      </c>
      <c r="Q51" s="247" t="s">
        <v>1277</v>
      </c>
      <c r="R51" s="364"/>
      <c r="S51" s="366" t="s">
        <v>1278</v>
      </c>
      <c r="T51" s="255" t="str">
        <f t="shared" si="0"/>
        <v>－</v>
      </c>
      <c r="U51" s="185" t="s">
        <v>1279</v>
      </c>
      <c r="V51" s="186" t="str">
        <f t="shared" si="1"/>
        <v>－</v>
      </c>
      <c r="W51" s="185" t="s">
        <v>1280</v>
      </c>
      <c r="X51" s="186" t="str">
        <f t="shared" si="2"/>
        <v>－</v>
      </c>
    </row>
    <row r="52" spans="2:24">
      <c r="B52" s="1168"/>
      <c r="C52" s="1407"/>
      <c r="D52" s="367" t="s">
        <v>1281</v>
      </c>
      <c r="E52" s="872" t="s">
        <v>1282</v>
      </c>
      <c r="F52" s="873"/>
      <c r="G52" s="368"/>
      <c r="H52" s="1358"/>
      <c r="I52" s="1407"/>
      <c r="J52" s="367" t="s">
        <v>1281</v>
      </c>
      <c r="K52" s="872" t="s">
        <v>1283</v>
      </c>
      <c r="L52" s="874"/>
      <c r="M52" s="369"/>
      <c r="N52" s="1168"/>
      <c r="O52" s="670"/>
      <c r="P52" s="367" t="s">
        <v>1281</v>
      </c>
      <c r="Q52" s="247" t="s">
        <v>1284</v>
      </c>
      <c r="R52" s="364"/>
      <c r="S52" s="366" t="s">
        <v>1285</v>
      </c>
      <c r="T52" s="255" t="str">
        <f t="shared" si="0"/>
        <v>－</v>
      </c>
      <c r="U52" s="185" t="s">
        <v>1286</v>
      </c>
      <c r="V52" s="186" t="str">
        <f t="shared" si="1"/>
        <v>－</v>
      </c>
      <c r="W52" s="185" t="s">
        <v>1287</v>
      </c>
      <c r="X52" s="186" t="str">
        <f t="shared" si="2"/>
        <v>－</v>
      </c>
    </row>
    <row r="53" spans="2:24">
      <c r="B53" s="1168"/>
      <c r="C53" s="1407"/>
      <c r="D53" s="367" t="s">
        <v>1288</v>
      </c>
      <c r="E53" s="872" t="s">
        <v>1289</v>
      </c>
      <c r="F53" s="873"/>
      <c r="G53" s="368"/>
      <c r="H53" s="1358"/>
      <c r="I53" s="1407"/>
      <c r="J53" s="367" t="s">
        <v>1288</v>
      </c>
      <c r="K53" s="872" t="s">
        <v>1290</v>
      </c>
      <c r="L53" s="874"/>
      <c r="M53" s="369"/>
      <c r="N53" s="1168"/>
      <c r="O53" s="670"/>
      <c r="P53" s="367" t="s">
        <v>1288</v>
      </c>
      <c r="Q53" s="247" t="s">
        <v>1291</v>
      </c>
      <c r="R53" s="364"/>
      <c r="S53" s="366" t="s">
        <v>1292</v>
      </c>
      <c r="T53" s="255" t="str">
        <f t="shared" si="0"/>
        <v>－</v>
      </c>
      <c r="U53" s="185" t="s">
        <v>1293</v>
      </c>
      <c r="V53" s="186" t="str">
        <f t="shared" si="1"/>
        <v>－</v>
      </c>
      <c r="W53" s="185" t="s">
        <v>1294</v>
      </c>
      <c r="X53" s="186" t="str">
        <f t="shared" si="2"/>
        <v>－</v>
      </c>
    </row>
    <row r="54" spans="2:24">
      <c r="B54" s="1168"/>
      <c r="C54" s="1407"/>
      <c r="D54" s="367" t="s">
        <v>1295</v>
      </c>
      <c r="E54" s="872" t="s">
        <v>1296</v>
      </c>
      <c r="F54" s="873"/>
      <c r="G54" s="368"/>
      <c r="H54" s="1358"/>
      <c r="I54" s="1407"/>
      <c r="J54" s="367" t="s">
        <v>1295</v>
      </c>
      <c r="K54" s="872" t="s">
        <v>1297</v>
      </c>
      <c r="L54" s="874"/>
      <c r="M54" s="369"/>
      <c r="N54" s="1111"/>
      <c r="O54" s="772"/>
      <c r="P54" s="367" t="s">
        <v>1295</v>
      </c>
      <c r="Q54" s="247" t="s">
        <v>1298</v>
      </c>
      <c r="R54" s="364"/>
      <c r="S54" s="366" t="s">
        <v>1299</v>
      </c>
      <c r="T54" s="255" t="str">
        <f t="shared" si="0"/>
        <v>－</v>
      </c>
      <c r="U54" s="185" t="s">
        <v>1300</v>
      </c>
      <c r="V54" s="186" t="str">
        <f t="shared" si="1"/>
        <v>－</v>
      </c>
      <c r="W54" s="185" t="s">
        <v>1301</v>
      </c>
      <c r="X54" s="186" t="str">
        <f t="shared" si="2"/>
        <v>－</v>
      </c>
    </row>
    <row r="55" spans="2:24">
      <c r="B55" s="1168"/>
      <c r="C55" s="1407"/>
      <c r="D55" s="367" t="s">
        <v>1302</v>
      </c>
      <c r="E55" s="872" t="s">
        <v>1303</v>
      </c>
      <c r="F55" s="873"/>
      <c r="G55" s="368"/>
      <c r="H55" s="1417"/>
      <c r="I55" s="912"/>
      <c r="J55" s="367" t="s">
        <v>1302</v>
      </c>
      <c r="K55" s="872" t="s">
        <v>1304</v>
      </c>
      <c r="L55" s="874"/>
      <c r="M55" s="369"/>
      <c r="N55" s="1414">
        <v>50</v>
      </c>
      <c r="O55" s="810" t="s">
        <v>1305</v>
      </c>
      <c r="P55" s="367" t="s">
        <v>1269</v>
      </c>
      <c r="Q55" s="247" t="s">
        <v>1305</v>
      </c>
      <c r="R55" s="364"/>
      <c r="S55" s="366" t="s">
        <v>1306</v>
      </c>
      <c r="T55" s="255" t="str">
        <f t="shared" si="0"/>
        <v>－</v>
      </c>
      <c r="U55" s="185" t="s">
        <v>1307</v>
      </c>
      <c r="V55" s="186" t="str">
        <f t="shared" si="1"/>
        <v>－</v>
      </c>
      <c r="W55" s="185" t="s">
        <v>1308</v>
      </c>
      <c r="X55" s="186" t="str">
        <f t="shared" si="2"/>
        <v>－</v>
      </c>
    </row>
    <row r="56" spans="2:24">
      <c r="B56" s="1111"/>
      <c r="C56" s="912"/>
      <c r="D56" s="367" t="s">
        <v>1309</v>
      </c>
      <c r="E56" s="872" t="s">
        <v>1310</v>
      </c>
      <c r="F56" s="873"/>
      <c r="G56" s="368"/>
      <c r="H56" s="1414">
        <v>41</v>
      </c>
      <c r="I56" s="810" t="s">
        <v>1311</v>
      </c>
      <c r="J56" s="367" t="s">
        <v>1269</v>
      </c>
      <c r="K56" s="872" t="s">
        <v>1312</v>
      </c>
      <c r="L56" s="874"/>
      <c r="M56" s="369"/>
      <c r="N56" s="1168"/>
      <c r="O56" s="670"/>
      <c r="P56" s="367" t="s">
        <v>1274</v>
      </c>
      <c r="Q56" s="247" t="s">
        <v>1313</v>
      </c>
      <c r="R56" s="364"/>
      <c r="S56" s="366" t="s">
        <v>1314</v>
      </c>
      <c r="T56" s="255" t="str">
        <f t="shared" si="0"/>
        <v>－</v>
      </c>
      <c r="U56" s="185" t="s">
        <v>1315</v>
      </c>
      <c r="V56" s="186" t="str">
        <f t="shared" si="1"/>
        <v>－</v>
      </c>
      <c r="W56" s="185" t="s">
        <v>1316</v>
      </c>
      <c r="X56" s="186" t="str">
        <f t="shared" si="2"/>
        <v>－</v>
      </c>
    </row>
    <row r="57" spans="2:24">
      <c r="B57" s="1414">
        <v>33</v>
      </c>
      <c r="C57" s="1415" t="s">
        <v>1317</v>
      </c>
      <c r="D57" s="367" t="s">
        <v>1318</v>
      </c>
      <c r="E57" s="872" t="s">
        <v>1317</v>
      </c>
      <c r="F57" s="873"/>
      <c r="G57" s="368"/>
      <c r="H57" s="1168"/>
      <c r="I57" s="670"/>
      <c r="J57" s="371" t="s">
        <v>1319</v>
      </c>
      <c r="K57" s="872" t="s">
        <v>1320</v>
      </c>
      <c r="L57" s="874"/>
      <c r="M57" s="369"/>
      <c r="N57" s="1111"/>
      <c r="O57" s="772"/>
      <c r="P57" s="367" t="s">
        <v>1321</v>
      </c>
      <c r="Q57" s="247" t="s">
        <v>1322</v>
      </c>
      <c r="R57" s="364"/>
      <c r="S57" s="366" t="s">
        <v>1323</v>
      </c>
      <c r="T57" s="255" t="str">
        <f t="shared" si="0"/>
        <v>－</v>
      </c>
      <c r="U57" s="185" t="s">
        <v>1324</v>
      </c>
      <c r="V57" s="186" t="str">
        <f t="shared" si="1"/>
        <v>－</v>
      </c>
      <c r="W57" s="185" t="s">
        <v>1325</v>
      </c>
      <c r="X57" s="186" t="str">
        <f t="shared" si="2"/>
        <v>－</v>
      </c>
    </row>
    <row r="58" spans="2:24">
      <c r="B58" s="1111"/>
      <c r="C58" s="912"/>
      <c r="D58" s="367" t="s">
        <v>1319</v>
      </c>
      <c r="E58" s="872" t="s">
        <v>1326</v>
      </c>
      <c r="F58" s="873"/>
      <c r="G58" s="368"/>
      <c r="H58" s="1168"/>
      <c r="I58" s="670"/>
      <c r="J58" s="367" t="s">
        <v>1321</v>
      </c>
      <c r="K58" s="872" t="s">
        <v>1327</v>
      </c>
      <c r="L58" s="874"/>
      <c r="M58" s="369"/>
      <c r="N58" s="1414">
        <v>51</v>
      </c>
      <c r="O58" s="1415" t="s">
        <v>1328</v>
      </c>
      <c r="P58" s="367" t="s">
        <v>1318</v>
      </c>
      <c r="Q58" s="247" t="s">
        <v>1329</v>
      </c>
      <c r="R58" s="364"/>
      <c r="S58" s="366" t="s">
        <v>1330</v>
      </c>
      <c r="T58" s="255" t="str">
        <f t="shared" si="0"/>
        <v>－</v>
      </c>
      <c r="U58" s="185" t="s">
        <v>1331</v>
      </c>
      <c r="V58" s="186" t="str">
        <f t="shared" si="1"/>
        <v>－</v>
      </c>
      <c r="W58" s="185" t="s">
        <v>1332</v>
      </c>
      <c r="X58" s="186" t="str">
        <f t="shared" si="2"/>
        <v>－</v>
      </c>
    </row>
    <row r="59" spans="2:24">
      <c r="B59" s="1414">
        <v>34</v>
      </c>
      <c r="C59" s="1415" t="s">
        <v>1333</v>
      </c>
      <c r="D59" s="367" t="s">
        <v>1318</v>
      </c>
      <c r="E59" s="872" t="s">
        <v>1334</v>
      </c>
      <c r="F59" s="873"/>
      <c r="G59" s="368"/>
      <c r="H59" s="1111"/>
      <c r="I59" s="772"/>
      <c r="J59" s="367" t="s">
        <v>1335</v>
      </c>
      <c r="K59" s="872" t="s">
        <v>1336</v>
      </c>
      <c r="L59" s="874"/>
      <c r="M59" s="369"/>
      <c r="N59" s="1111"/>
      <c r="O59" s="912"/>
      <c r="P59" s="367" t="s">
        <v>1337</v>
      </c>
      <c r="Q59" s="247" t="s">
        <v>1338</v>
      </c>
      <c r="R59" s="364"/>
      <c r="S59" s="366" t="s">
        <v>1339</v>
      </c>
      <c r="T59" s="255" t="str">
        <f t="shared" si="0"/>
        <v>－</v>
      </c>
      <c r="U59" s="185" t="s">
        <v>1340</v>
      </c>
      <c r="V59" s="186" t="str">
        <f t="shared" si="1"/>
        <v>－</v>
      </c>
      <c r="W59" s="185" t="s">
        <v>1341</v>
      </c>
      <c r="X59" s="186" t="str">
        <f t="shared" si="2"/>
        <v>－</v>
      </c>
    </row>
    <row r="60" spans="2:24" ht="13.5" customHeight="1">
      <c r="B60" s="1168"/>
      <c r="C60" s="1407"/>
      <c r="D60" s="367" t="s">
        <v>1337</v>
      </c>
      <c r="E60" s="872" t="s">
        <v>1342</v>
      </c>
      <c r="F60" s="873"/>
      <c r="G60" s="368"/>
      <c r="H60" s="354">
        <v>42</v>
      </c>
      <c r="I60" s="206" t="s">
        <v>1343</v>
      </c>
      <c r="J60" s="367" t="s">
        <v>1344</v>
      </c>
      <c r="K60" s="872" t="s">
        <v>1345</v>
      </c>
      <c r="L60" s="874"/>
      <c r="M60" s="369"/>
      <c r="N60" s="1414">
        <v>52</v>
      </c>
      <c r="O60" s="1291" t="s">
        <v>1346</v>
      </c>
      <c r="P60" s="367" t="s">
        <v>1344</v>
      </c>
      <c r="Q60" s="247" t="s">
        <v>1347</v>
      </c>
      <c r="R60" s="364"/>
      <c r="S60" s="366" t="s">
        <v>1348</v>
      </c>
      <c r="T60" s="255" t="str">
        <f t="shared" si="0"/>
        <v>－</v>
      </c>
      <c r="U60" s="185" t="s">
        <v>1349</v>
      </c>
      <c r="V60" s="186" t="str">
        <f t="shared" si="1"/>
        <v>－</v>
      </c>
      <c r="W60" s="185" t="s">
        <v>1350</v>
      </c>
      <c r="X60" s="186" t="str">
        <f t="shared" si="2"/>
        <v>－</v>
      </c>
    </row>
    <row r="61" spans="2:24" ht="14.25" customHeight="1">
      <c r="B61" s="1168"/>
      <c r="C61" s="1407"/>
      <c r="D61" s="367" t="s">
        <v>1351</v>
      </c>
      <c r="E61" s="872" t="s">
        <v>1352</v>
      </c>
      <c r="F61" s="873"/>
      <c r="G61" s="368"/>
      <c r="H61" s="1414">
        <v>43</v>
      </c>
      <c r="I61" s="1415" t="s">
        <v>1353</v>
      </c>
      <c r="J61" s="367" t="s">
        <v>1344</v>
      </c>
      <c r="K61" s="872" t="s">
        <v>1354</v>
      </c>
      <c r="L61" s="874"/>
      <c r="M61" s="369"/>
      <c r="N61" s="1111"/>
      <c r="O61" s="731"/>
      <c r="P61" s="367" t="s">
        <v>1337</v>
      </c>
      <c r="Q61" s="247" t="s">
        <v>1355</v>
      </c>
      <c r="R61" s="364"/>
      <c r="S61" s="366" t="s">
        <v>1356</v>
      </c>
      <c r="T61" s="255" t="str">
        <f t="shared" si="0"/>
        <v>－</v>
      </c>
      <c r="U61" s="185" t="s">
        <v>1357</v>
      </c>
      <c r="V61" s="186" t="str">
        <f t="shared" si="1"/>
        <v>－</v>
      </c>
      <c r="W61" s="185" t="s">
        <v>1358</v>
      </c>
      <c r="X61" s="186" t="str">
        <f t="shared" si="2"/>
        <v>－</v>
      </c>
    </row>
    <row r="62" spans="2:24">
      <c r="B62" s="1168"/>
      <c r="C62" s="1407"/>
      <c r="D62" s="367" t="s">
        <v>1335</v>
      </c>
      <c r="E62" s="872" t="s">
        <v>1359</v>
      </c>
      <c r="F62" s="873"/>
      <c r="G62" s="368"/>
      <c r="H62" s="1168"/>
      <c r="I62" s="1407"/>
      <c r="J62" s="367" t="s">
        <v>1337</v>
      </c>
      <c r="K62" s="872" t="s">
        <v>1360</v>
      </c>
      <c r="L62" s="874"/>
      <c r="M62" s="369"/>
      <c r="N62" s="354">
        <v>53</v>
      </c>
      <c r="O62" s="263" t="s">
        <v>1361</v>
      </c>
      <c r="P62" s="367" t="s">
        <v>1344</v>
      </c>
      <c r="Q62" s="247" t="s">
        <v>1361</v>
      </c>
      <c r="R62" s="364"/>
      <c r="S62" s="366" t="s">
        <v>1362</v>
      </c>
      <c r="T62" s="255" t="str">
        <f t="shared" si="0"/>
        <v>－</v>
      </c>
      <c r="U62" s="185" t="s">
        <v>1363</v>
      </c>
      <c r="V62" s="186" t="str">
        <f t="shared" si="1"/>
        <v>－</v>
      </c>
      <c r="W62" s="185" t="s">
        <v>1364</v>
      </c>
      <c r="X62" s="186" t="str">
        <f t="shared" si="2"/>
        <v>－</v>
      </c>
    </row>
    <row r="63" spans="2:24" ht="13.5" customHeight="1">
      <c r="B63" s="1168"/>
      <c r="C63" s="1407"/>
      <c r="D63" s="1420" t="s">
        <v>1365</v>
      </c>
      <c r="E63" s="909" t="s">
        <v>1366</v>
      </c>
      <c r="F63" s="910"/>
      <c r="G63" s="1418"/>
      <c r="H63" s="1168"/>
      <c r="I63" s="1407"/>
      <c r="J63" s="367" t="s">
        <v>1351</v>
      </c>
      <c r="K63" s="872" t="s">
        <v>1367</v>
      </c>
      <c r="L63" s="874"/>
      <c r="M63" s="369"/>
      <c r="N63" s="1414">
        <v>54</v>
      </c>
      <c r="O63" s="1415" t="s">
        <v>1368</v>
      </c>
      <c r="P63" s="367" t="s">
        <v>1344</v>
      </c>
      <c r="Q63" s="247" t="s">
        <v>1369</v>
      </c>
      <c r="R63" s="364"/>
      <c r="S63" s="366" t="s">
        <v>1370</v>
      </c>
      <c r="T63" s="255" t="str">
        <f t="shared" si="0"/>
        <v>－</v>
      </c>
      <c r="U63" s="185" t="s">
        <v>1371</v>
      </c>
      <c r="V63" s="186" t="str">
        <f t="shared" si="1"/>
        <v>－</v>
      </c>
      <c r="W63" s="185" t="s">
        <v>1372</v>
      </c>
      <c r="X63" s="186" t="str">
        <f t="shared" si="2"/>
        <v>－</v>
      </c>
    </row>
    <row r="64" spans="2:24">
      <c r="B64" s="1168"/>
      <c r="C64" s="1407"/>
      <c r="D64" s="1421"/>
      <c r="E64" s="1349"/>
      <c r="F64" s="1224"/>
      <c r="G64" s="1419"/>
      <c r="H64" s="1111"/>
      <c r="I64" s="912"/>
      <c r="J64" s="367" t="s">
        <v>1335</v>
      </c>
      <c r="K64" s="872" t="s">
        <v>1373</v>
      </c>
      <c r="L64" s="874"/>
      <c r="M64" s="369"/>
      <c r="N64" s="1168"/>
      <c r="O64" s="912"/>
      <c r="P64" s="371" t="s">
        <v>1337</v>
      </c>
      <c r="Q64" s="372" t="s">
        <v>1374</v>
      </c>
      <c r="R64" s="364"/>
      <c r="S64" s="366"/>
      <c r="T64" s="255"/>
      <c r="U64" s="185" t="s">
        <v>1375</v>
      </c>
      <c r="V64" s="186" t="str">
        <f t="shared" si="1"/>
        <v>－</v>
      </c>
      <c r="W64" s="185" t="s">
        <v>1376</v>
      </c>
      <c r="X64" s="186" t="str">
        <f t="shared" si="2"/>
        <v>－</v>
      </c>
    </row>
    <row r="65" spans="2:24" ht="13.8" thickBot="1">
      <c r="B65" s="1111"/>
      <c r="C65" s="912"/>
      <c r="D65" s="367" t="s">
        <v>1377</v>
      </c>
      <c r="E65" s="872" t="s">
        <v>1378</v>
      </c>
      <c r="F65" s="873"/>
      <c r="G65" s="368"/>
      <c r="H65" s="1414">
        <v>44</v>
      </c>
      <c r="I65" s="810" t="s">
        <v>1379</v>
      </c>
      <c r="J65" s="367" t="s">
        <v>1344</v>
      </c>
      <c r="K65" s="872" t="s">
        <v>1380</v>
      </c>
      <c r="L65" s="874"/>
      <c r="M65" s="369"/>
      <c r="N65" s="355">
        <v>55</v>
      </c>
      <c r="O65" s="349" t="s">
        <v>1381</v>
      </c>
      <c r="P65" s="373" t="s">
        <v>1382</v>
      </c>
      <c r="Q65" s="374" t="s">
        <v>1383</v>
      </c>
      <c r="R65" s="375"/>
      <c r="S65" s="366" t="s">
        <v>1384</v>
      </c>
      <c r="T65" s="255" t="str">
        <f t="shared" si="0"/>
        <v>－</v>
      </c>
      <c r="U65" s="185" t="s">
        <v>1385</v>
      </c>
      <c r="V65" s="186" t="str">
        <f t="shared" si="1"/>
        <v>－</v>
      </c>
      <c r="W65" s="185" t="s">
        <v>1386</v>
      </c>
      <c r="X65" s="186" t="str">
        <f t="shared" si="2"/>
        <v>－</v>
      </c>
    </row>
    <row r="66" spans="2:24" ht="13.5" customHeight="1">
      <c r="B66" s="1414">
        <v>35</v>
      </c>
      <c r="C66" s="810" t="s">
        <v>1387</v>
      </c>
      <c r="D66" s="367" t="s">
        <v>1382</v>
      </c>
      <c r="E66" s="872" t="s">
        <v>1388</v>
      </c>
      <c r="F66" s="873"/>
      <c r="G66" s="368"/>
      <c r="H66" s="1168"/>
      <c r="I66" s="670"/>
      <c r="J66" s="367" t="s">
        <v>1389</v>
      </c>
      <c r="K66" s="872" t="s">
        <v>1390</v>
      </c>
      <c r="L66" s="874"/>
      <c r="M66" s="369"/>
      <c r="N66" s="1443" t="s">
        <v>1391</v>
      </c>
      <c r="O66" s="1068"/>
      <c r="P66" s="1068"/>
      <c r="Q66" s="1068"/>
      <c r="R66" s="780"/>
      <c r="S66" s="366" t="s">
        <v>1392</v>
      </c>
      <c r="T66" s="255" t="str">
        <f t="shared" si="0"/>
        <v>－</v>
      </c>
      <c r="U66" s="185" t="s">
        <v>1393</v>
      </c>
      <c r="V66" s="186" t="str">
        <f t="shared" si="1"/>
        <v>－</v>
      </c>
      <c r="W66" s="11"/>
      <c r="X66" s="11"/>
    </row>
    <row r="67" spans="2:24">
      <c r="B67" s="1168"/>
      <c r="C67" s="670"/>
      <c r="D67" s="367" t="s">
        <v>1389</v>
      </c>
      <c r="E67" s="872" t="s">
        <v>1394</v>
      </c>
      <c r="F67" s="873"/>
      <c r="G67" s="368"/>
      <c r="H67" s="1168"/>
      <c r="I67" s="670"/>
      <c r="J67" s="367" t="s">
        <v>1395</v>
      </c>
      <c r="K67" s="872" t="s">
        <v>1396</v>
      </c>
      <c r="L67" s="874"/>
      <c r="M67" s="369"/>
      <c r="N67" s="1358" t="s">
        <v>1397</v>
      </c>
      <c r="O67" s="846"/>
      <c r="P67" s="846"/>
      <c r="Q67" s="846"/>
      <c r="R67" s="980"/>
      <c r="S67" s="366" t="s">
        <v>1398</v>
      </c>
      <c r="T67" s="255" t="str">
        <f t="shared" si="0"/>
        <v>－</v>
      </c>
      <c r="U67" s="185" t="s">
        <v>1399</v>
      </c>
      <c r="V67" s="186" t="str">
        <f t="shared" si="1"/>
        <v>－</v>
      </c>
      <c r="W67" s="11"/>
      <c r="X67" s="11"/>
    </row>
    <row r="68" spans="2:24">
      <c r="B68" s="1168"/>
      <c r="C68" s="670"/>
      <c r="D68" s="367" t="s">
        <v>1395</v>
      </c>
      <c r="E68" s="872" t="s">
        <v>1400</v>
      </c>
      <c r="F68" s="873"/>
      <c r="G68" s="368"/>
      <c r="H68" s="1111"/>
      <c r="I68" s="772"/>
      <c r="J68" s="367" t="s">
        <v>1401</v>
      </c>
      <c r="K68" s="872" t="s">
        <v>1402</v>
      </c>
      <c r="L68" s="874"/>
      <c r="M68" s="369"/>
      <c r="N68" s="1440"/>
      <c r="O68" s="1441"/>
      <c r="P68" s="1441"/>
      <c r="Q68" s="1441"/>
      <c r="R68" s="1442"/>
      <c r="S68" s="366" t="s">
        <v>1403</v>
      </c>
      <c r="T68" s="255" t="str">
        <f t="shared" si="0"/>
        <v>－</v>
      </c>
      <c r="U68" s="185" t="s">
        <v>1404</v>
      </c>
      <c r="V68" s="186" t="str">
        <f t="shared" si="1"/>
        <v>－</v>
      </c>
      <c r="W68" s="11"/>
      <c r="X68" s="11"/>
    </row>
    <row r="69" spans="2:24">
      <c r="B69" s="1111"/>
      <c r="C69" s="772"/>
      <c r="D69" s="367" t="s">
        <v>1401</v>
      </c>
      <c r="E69" s="872" t="s">
        <v>1405</v>
      </c>
      <c r="F69" s="873"/>
      <c r="G69" s="368"/>
      <c r="H69" s="354">
        <v>45</v>
      </c>
      <c r="I69" s="263" t="s">
        <v>1406</v>
      </c>
      <c r="J69" s="367" t="s">
        <v>1382</v>
      </c>
      <c r="K69" s="872" t="s">
        <v>1406</v>
      </c>
      <c r="L69" s="874"/>
      <c r="M69" s="369"/>
      <c r="N69" s="646"/>
      <c r="O69" s="647"/>
      <c r="P69" s="647"/>
      <c r="Q69" s="647"/>
      <c r="R69" s="648"/>
      <c r="S69" s="366" t="s">
        <v>1407</v>
      </c>
      <c r="T69" s="255" t="str">
        <f t="shared" si="0"/>
        <v>－</v>
      </c>
      <c r="U69" s="185" t="s">
        <v>1408</v>
      </c>
      <c r="V69" s="186" t="str">
        <f t="shared" si="1"/>
        <v>－</v>
      </c>
      <c r="W69" s="11"/>
      <c r="X69" s="11"/>
    </row>
    <row r="70" spans="2:24">
      <c r="B70" s="1414">
        <v>36</v>
      </c>
      <c r="C70" s="810" t="s">
        <v>1409</v>
      </c>
      <c r="D70" s="367" t="s">
        <v>1382</v>
      </c>
      <c r="E70" s="872" t="s">
        <v>1410</v>
      </c>
      <c r="F70" s="873"/>
      <c r="G70" s="368"/>
      <c r="H70" s="1414">
        <v>46</v>
      </c>
      <c r="I70" s="810" t="s">
        <v>1411</v>
      </c>
      <c r="J70" s="367" t="s">
        <v>1382</v>
      </c>
      <c r="K70" s="872" t="s">
        <v>1412</v>
      </c>
      <c r="L70" s="874"/>
      <c r="M70" s="369"/>
      <c r="N70" s="646"/>
      <c r="O70" s="647"/>
      <c r="P70" s="647"/>
      <c r="Q70" s="647"/>
      <c r="R70" s="648"/>
      <c r="S70" s="366" t="s">
        <v>1413</v>
      </c>
      <c r="T70" s="255" t="str">
        <f t="shared" si="0"/>
        <v>－</v>
      </c>
      <c r="U70" s="185" t="s">
        <v>1414</v>
      </c>
      <c r="V70" s="186" t="str">
        <f t="shared" si="1"/>
        <v>－</v>
      </c>
      <c r="W70" s="11"/>
      <c r="X70" s="11"/>
    </row>
    <row r="71" spans="2:24" ht="13.5" customHeight="1">
      <c r="B71" s="1111"/>
      <c r="C71" s="772"/>
      <c r="D71" s="367" t="s">
        <v>1389</v>
      </c>
      <c r="E71" s="872" t="s">
        <v>1415</v>
      </c>
      <c r="F71" s="873"/>
      <c r="G71" s="368"/>
      <c r="H71" s="1168"/>
      <c r="I71" s="670"/>
      <c r="J71" s="367" t="s">
        <v>1389</v>
      </c>
      <c r="K71" s="872" t="s">
        <v>1416</v>
      </c>
      <c r="L71" s="874"/>
      <c r="M71" s="369"/>
      <c r="N71" s="646"/>
      <c r="O71" s="647"/>
      <c r="P71" s="647"/>
      <c r="Q71" s="647"/>
      <c r="R71" s="648"/>
      <c r="S71" s="366" t="s">
        <v>1417</v>
      </c>
      <c r="T71" s="255" t="str">
        <f t="shared" si="0"/>
        <v>－</v>
      </c>
      <c r="U71" s="185" t="s">
        <v>1418</v>
      </c>
      <c r="V71" s="186" t="str">
        <f t="shared" si="1"/>
        <v>－</v>
      </c>
      <c r="W71" s="11"/>
      <c r="X71" s="11"/>
    </row>
    <row r="72" spans="2:24">
      <c r="B72" s="1414">
        <v>37</v>
      </c>
      <c r="C72" s="1415" t="s">
        <v>1419</v>
      </c>
      <c r="D72" s="367" t="s">
        <v>1382</v>
      </c>
      <c r="E72" s="872" t="s">
        <v>1420</v>
      </c>
      <c r="F72" s="873"/>
      <c r="G72" s="368"/>
      <c r="H72" s="1168"/>
      <c r="I72" s="670"/>
      <c r="J72" s="367" t="s">
        <v>1395</v>
      </c>
      <c r="K72" s="872" t="s">
        <v>1421</v>
      </c>
      <c r="L72" s="874"/>
      <c r="M72" s="369"/>
      <c r="N72" s="646"/>
      <c r="O72" s="647"/>
      <c r="P72" s="647"/>
      <c r="Q72" s="647"/>
      <c r="R72" s="648"/>
      <c r="S72" s="366" t="s">
        <v>1422</v>
      </c>
      <c r="T72" s="255" t="str">
        <f t="shared" si="0"/>
        <v>－</v>
      </c>
      <c r="U72" s="185" t="s">
        <v>1423</v>
      </c>
      <c r="V72" s="186" t="str">
        <f t="shared" si="1"/>
        <v>－</v>
      </c>
      <c r="W72" s="11"/>
      <c r="X72" s="11"/>
    </row>
    <row r="73" spans="2:24">
      <c r="B73" s="1168"/>
      <c r="C73" s="1407"/>
      <c r="D73" s="371" t="s">
        <v>1389</v>
      </c>
      <c r="E73" s="909" t="s">
        <v>1424</v>
      </c>
      <c r="F73" s="910"/>
      <c r="G73" s="368"/>
      <c r="H73" s="1168"/>
      <c r="I73" s="670"/>
      <c r="J73" s="367" t="s">
        <v>1425</v>
      </c>
      <c r="K73" s="872" t="s">
        <v>1426</v>
      </c>
      <c r="L73" s="874"/>
      <c r="M73" s="369"/>
      <c r="N73" s="646"/>
      <c r="O73" s="647"/>
      <c r="P73" s="647"/>
      <c r="Q73" s="647"/>
      <c r="R73" s="648"/>
      <c r="S73" s="366" t="s">
        <v>1427</v>
      </c>
      <c r="T73" s="255" t="str">
        <f t="shared" si="0"/>
        <v>－</v>
      </c>
      <c r="U73" s="185" t="s">
        <v>1428</v>
      </c>
      <c r="V73" s="186" t="str">
        <f t="shared" si="1"/>
        <v>－</v>
      </c>
    </row>
    <row r="74" spans="2:24">
      <c r="B74" s="1168"/>
      <c r="C74" s="1407"/>
      <c r="D74" s="371" t="s">
        <v>1429</v>
      </c>
      <c r="E74" s="1422" t="s">
        <v>1430</v>
      </c>
      <c r="F74" s="1422"/>
      <c r="G74" s="368"/>
      <c r="H74" s="1168"/>
      <c r="I74" s="670"/>
      <c r="J74" s="367" t="s">
        <v>1431</v>
      </c>
      <c r="K74" s="872" t="s">
        <v>1432</v>
      </c>
      <c r="L74" s="874"/>
      <c r="M74" s="369"/>
      <c r="N74" s="646"/>
      <c r="O74" s="647"/>
      <c r="P74" s="647"/>
      <c r="Q74" s="647"/>
      <c r="R74" s="648"/>
      <c r="S74" s="366" t="s">
        <v>1433</v>
      </c>
      <c r="T74" s="255" t="str">
        <f t="shared" si="0"/>
        <v>－</v>
      </c>
      <c r="U74" s="185" t="s">
        <v>1434</v>
      </c>
      <c r="V74" s="186" t="str">
        <f t="shared" si="1"/>
        <v>－</v>
      </c>
    </row>
    <row r="75" spans="2:24" ht="13.8" thickBot="1">
      <c r="B75" s="1169"/>
      <c r="C75" s="1406"/>
      <c r="D75" s="373" t="s">
        <v>1425</v>
      </c>
      <c r="E75" s="1434" t="s">
        <v>1435</v>
      </c>
      <c r="F75" s="1434"/>
      <c r="G75" s="376"/>
      <c r="H75" s="1169"/>
      <c r="I75" s="671"/>
      <c r="J75" s="373" t="s">
        <v>1436</v>
      </c>
      <c r="K75" s="1435" t="s">
        <v>1437</v>
      </c>
      <c r="L75" s="1436"/>
      <c r="M75" s="377"/>
      <c r="N75" s="649"/>
      <c r="O75" s="650"/>
      <c r="P75" s="650"/>
      <c r="Q75" s="650"/>
      <c r="R75" s="651"/>
      <c r="S75" s="366" t="s">
        <v>1438</v>
      </c>
      <c r="T75" s="255" t="str">
        <f t="shared" si="0"/>
        <v>－</v>
      </c>
      <c r="U75" s="185" t="s">
        <v>1439</v>
      </c>
      <c r="V75" s="186" t="str">
        <f t="shared" si="1"/>
        <v>－</v>
      </c>
    </row>
    <row r="76" spans="2:24" ht="15" thickBot="1">
      <c r="B76" s="324" t="s">
        <v>1199</v>
      </c>
      <c r="C76" s="255"/>
      <c r="D76" s="255"/>
      <c r="E76" s="255"/>
      <c r="F76" s="255"/>
      <c r="G76" s="255"/>
      <c r="H76" s="255"/>
      <c r="I76" s="255"/>
      <c r="J76" s="255"/>
      <c r="K76" s="255"/>
      <c r="L76" s="255"/>
      <c r="M76" s="255"/>
      <c r="N76" s="255"/>
      <c r="P76" s="130"/>
      <c r="Q76" s="130"/>
      <c r="R76" s="175"/>
      <c r="S76" s="90"/>
      <c r="T76" s="90"/>
    </row>
    <row r="77" spans="2:24" ht="13.8" thickBot="1">
      <c r="B77" s="1398" t="s">
        <v>1440</v>
      </c>
      <c r="C77" s="1218"/>
      <c r="D77" s="255"/>
      <c r="E77" s="255"/>
      <c r="F77" s="255"/>
      <c r="G77" s="255"/>
      <c r="H77" s="255"/>
      <c r="I77" s="255"/>
      <c r="J77" s="255"/>
      <c r="K77" s="255"/>
      <c r="L77" s="255"/>
      <c r="M77" s="255"/>
      <c r="N77" s="255"/>
      <c r="S77" s="90"/>
      <c r="T77" s="90"/>
    </row>
    <row r="78" spans="2:24" ht="13.8" thickBot="1">
      <c r="B78" s="124" t="s">
        <v>1441</v>
      </c>
      <c r="C78" s="124"/>
      <c r="D78" s="124"/>
      <c r="F78" s="124"/>
      <c r="G78" s="124"/>
      <c r="H78" s="124"/>
      <c r="I78" s="124"/>
      <c r="J78" s="124"/>
      <c r="K78" s="124"/>
      <c r="L78" s="124"/>
      <c r="M78" s="124"/>
      <c r="N78" s="124"/>
      <c r="P78" s="135"/>
      <c r="Q78" s="135"/>
      <c r="R78" s="177" t="str">
        <f>G140</f>
        <v/>
      </c>
      <c r="S78" s="90"/>
      <c r="T78" s="90"/>
    </row>
    <row r="79" spans="2:24">
      <c r="B79" s="333" t="s">
        <v>1228</v>
      </c>
      <c r="C79" s="163" t="s">
        <v>1229</v>
      </c>
      <c r="D79" s="174" t="s">
        <v>1230</v>
      </c>
      <c r="E79" s="178" t="s">
        <v>1231</v>
      </c>
      <c r="F79" s="1437" t="s">
        <v>1442</v>
      </c>
      <c r="G79" s="1438"/>
      <c r="H79" s="1438"/>
      <c r="I79" s="1438"/>
      <c r="J79" s="1438"/>
      <c r="K79" s="1438"/>
      <c r="L79" s="1438"/>
      <c r="M79" s="1438"/>
      <c r="N79" s="1438"/>
      <c r="O79" s="1438"/>
      <c r="P79" s="1438"/>
      <c r="Q79" s="1438"/>
      <c r="R79" s="1439"/>
      <c r="S79" s="90"/>
      <c r="T79" s="90"/>
    </row>
    <row r="80" spans="2:24" ht="13.5" customHeight="1">
      <c r="B80" s="967">
        <v>1</v>
      </c>
      <c r="C80" s="902" t="s">
        <v>2435</v>
      </c>
      <c r="D80" s="903"/>
      <c r="E80" s="904"/>
      <c r="F80" s="1423"/>
      <c r="G80" s="1331"/>
      <c r="H80" s="1331"/>
      <c r="I80" s="1331"/>
      <c r="J80" s="1331"/>
      <c r="K80" s="1331"/>
      <c r="L80" s="1331"/>
      <c r="M80" s="1331"/>
      <c r="N80" s="1331"/>
      <c r="O80" s="1331"/>
      <c r="P80" s="1331"/>
      <c r="Q80" s="1331"/>
      <c r="R80" s="1424"/>
      <c r="S80" s="90" t="str">
        <f>CONCATENATE(T88,T89,T91,T93,T94,T95,T96,T97,T98,T99,T100,T101,T102,T103,T104,T105,T106,T107,T108,T110,T111,T112,T113,T115,T117)</f>
        <v>－－－－－－－－－－－－－－－－－－－－－－－－－</v>
      </c>
      <c r="T80" s="90"/>
    </row>
    <row r="81" spans="2:22">
      <c r="B81" s="967"/>
      <c r="C81" s="905"/>
      <c r="D81" s="906"/>
      <c r="E81" s="907"/>
      <c r="F81" s="1425"/>
      <c r="G81" s="1426"/>
      <c r="H81" s="1426"/>
      <c r="I81" s="1426"/>
      <c r="J81" s="1426"/>
      <c r="K81" s="1426"/>
      <c r="L81" s="1426"/>
      <c r="M81" s="1426"/>
      <c r="N81" s="1426"/>
      <c r="O81" s="1426"/>
      <c r="P81" s="1426"/>
      <c r="Q81" s="1426"/>
      <c r="R81" s="1427"/>
      <c r="S81" s="90"/>
      <c r="T81" s="90"/>
    </row>
    <row r="82" spans="2:22">
      <c r="B82" s="967">
        <v>2</v>
      </c>
      <c r="C82" s="902"/>
      <c r="D82" s="903"/>
      <c r="E82" s="904"/>
      <c r="F82" s="1423"/>
      <c r="G82" s="1331"/>
      <c r="H82" s="1331"/>
      <c r="I82" s="1331"/>
      <c r="J82" s="1331"/>
      <c r="K82" s="1331"/>
      <c r="L82" s="1331"/>
      <c r="M82" s="1331"/>
      <c r="N82" s="1331"/>
      <c r="O82" s="1331"/>
      <c r="P82" s="1331"/>
      <c r="Q82" s="1331"/>
      <c r="R82" s="1424"/>
      <c r="S82" s="90" t="str">
        <f>CONCATENATE(V88,V89,V90,V91,V92,V93,V94,V95,V96,V97,V98,V99,V100,V101,V102,V103,V104,V106,V107,V108,V109,V111,V112)</f>
        <v>－－－－－－－－－－－－－－－－－－－－－－－</v>
      </c>
      <c r="T82" s="90"/>
    </row>
    <row r="83" spans="2:22">
      <c r="B83" s="967"/>
      <c r="C83" s="905"/>
      <c r="D83" s="906"/>
      <c r="E83" s="907"/>
      <c r="F83" s="1425"/>
      <c r="G83" s="1426"/>
      <c r="H83" s="1426"/>
      <c r="I83" s="1426"/>
      <c r="J83" s="1426"/>
      <c r="K83" s="1426"/>
      <c r="L83" s="1426"/>
      <c r="M83" s="1426"/>
      <c r="N83" s="1426"/>
      <c r="O83" s="1426"/>
      <c r="P83" s="1426"/>
      <c r="Q83" s="1426"/>
      <c r="R83" s="1427"/>
      <c r="S83" s="90"/>
      <c r="T83" s="90"/>
    </row>
    <row r="84" spans="2:22">
      <c r="B84" s="967">
        <v>3</v>
      </c>
      <c r="C84" s="902"/>
      <c r="D84" s="903"/>
      <c r="E84" s="904"/>
      <c r="F84" s="1423"/>
      <c r="G84" s="1331"/>
      <c r="H84" s="1331"/>
      <c r="I84" s="1331"/>
      <c r="J84" s="1331"/>
      <c r="K84" s="1331"/>
      <c r="L84" s="1331"/>
      <c r="M84" s="1331"/>
      <c r="N84" s="1331"/>
      <c r="O84" s="1331"/>
      <c r="P84" s="1331"/>
      <c r="Q84" s="1331"/>
      <c r="R84" s="1424"/>
      <c r="S84" s="90"/>
      <c r="T84" s="90"/>
    </row>
    <row r="85" spans="2:22" ht="13.8" thickBot="1">
      <c r="B85" s="1112"/>
      <c r="C85" s="1428"/>
      <c r="D85" s="1429"/>
      <c r="E85" s="1430"/>
      <c r="F85" s="1431"/>
      <c r="G85" s="1432"/>
      <c r="H85" s="1432"/>
      <c r="I85" s="1432"/>
      <c r="J85" s="1432"/>
      <c r="K85" s="1432"/>
      <c r="L85" s="1432"/>
      <c r="M85" s="1432"/>
      <c r="N85" s="1432"/>
      <c r="O85" s="1432"/>
      <c r="P85" s="1432"/>
      <c r="Q85" s="1432"/>
      <c r="R85" s="1433"/>
      <c r="S85" s="90"/>
      <c r="T85" s="90"/>
    </row>
    <row r="86" spans="2:22" ht="19.5" customHeight="1" thickBot="1">
      <c r="B86" s="172" t="s">
        <v>1443</v>
      </c>
      <c r="C86" s="172"/>
      <c r="D86" s="172"/>
      <c r="F86" s="172"/>
      <c r="G86" s="172"/>
      <c r="H86" s="172"/>
      <c r="I86" s="172"/>
      <c r="J86" s="172"/>
      <c r="K86" s="172"/>
      <c r="L86" s="172"/>
      <c r="M86" s="218"/>
      <c r="N86" s="218"/>
      <c r="O86" s="218"/>
      <c r="P86" s="218"/>
      <c r="Q86" s="90"/>
      <c r="R86" s="90"/>
      <c r="S86" s="90"/>
      <c r="T86" s="90"/>
    </row>
    <row r="87" spans="2:22" ht="21.75" customHeight="1" thickBot="1">
      <c r="B87" s="378" t="s">
        <v>1229</v>
      </c>
      <c r="C87" s="379" t="s">
        <v>1234</v>
      </c>
      <c r="D87" s="379" t="s">
        <v>1235</v>
      </c>
      <c r="E87" s="788" t="s">
        <v>1231</v>
      </c>
      <c r="F87" s="789"/>
      <c r="G87" s="790"/>
      <c r="H87" s="380" t="s">
        <v>1060</v>
      </c>
      <c r="I87" s="378" t="s">
        <v>1229</v>
      </c>
      <c r="J87" s="379" t="s">
        <v>1234</v>
      </c>
      <c r="K87" s="379" t="s">
        <v>1236</v>
      </c>
      <c r="L87" s="1444" t="s">
        <v>1231</v>
      </c>
      <c r="M87" s="1445"/>
      <c r="N87" s="1446"/>
      <c r="O87" s="358" t="s">
        <v>1060</v>
      </c>
      <c r="P87" s="1447" t="s">
        <v>1444</v>
      </c>
      <c r="Q87" s="1448"/>
      <c r="R87" s="1449"/>
      <c r="S87" s="90"/>
      <c r="T87" s="90"/>
    </row>
    <row r="88" spans="2:22" ht="13.8" thickTop="1">
      <c r="B88" s="1450">
        <v>56</v>
      </c>
      <c r="C88" s="771" t="s">
        <v>1445</v>
      </c>
      <c r="D88" s="362" t="s">
        <v>1446</v>
      </c>
      <c r="E88" s="1451" t="s">
        <v>1447</v>
      </c>
      <c r="F88" s="1452"/>
      <c r="G88" s="1453"/>
      <c r="H88" s="381"/>
      <c r="I88" s="1450">
        <v>61</v>
      </c>
      <c r="J88" s="771" t="s">
        <v>1448</v>
      </c>
      <c r="K88" s="362" t="s">
        <v>1446</v>
      </c>
      <c r="L88" s="1451" t="s">
        <v>1449</v>
      </c>
      <c r="M88" s="1452"/>
      <c r="N88" s="1453"/>
      <c r="O88" s="363"/>
      <c r="P88" s="1454" t="s">
        <v>1450</v>
      </c>
      <c r="Q88" s="1455"/>
      <c r="R88" s="1456"/>
      <c r="S88" s="366" t="s">
        <v>1451</v>
      </c>
      <c r="T88" s="255" t="str">
        <f>IF(H88="○",S88,"－")</f>
        <v>－</v>
      </c>
      <c r="U88" s="185" t="s">
        <v>1452</v>
      </c>
      <c r="V88" s="186" t="str">
        <f>IF(O88="○",U88,"－")</f>
        <v>－</v>
      </c>
    </row>
    <row r="89" spans="2:22" ht="13.5" customHeight="1">
      <c r="B89" s="1168"/>
      <c r="C89" s="670"/>
      <c r="D89" s="1420" t="s">
        <v>1453</v>
      </c>
      <c r="E89" s="893" t="s">
        <v>1454</v>
      </c>
      <c r="F89" s="894"/>
      <c r="G89" s="895"/>
      <c r="H89" s="1457"/>
      <c r="I89" s="1168"/>
      <c r="J89" s="670"/>
      <c r="K89" s="371" t="s">
        <v>1453</v>
      </c>
      <c r="L89" s="1324" t="s">
        <v>1455</v>
      </c>
      <c r="M89" s="1325"/>
      <c r="N89" s="1326"/>
      <c r="O89" s="382"/>
      <c r="P89" s="1459" t="str">
        <f>CONCATENATE(S42,"-",S43,"-",S44)</f>
        <v>－－－－－－－－－－－－－－－－－－－－－－－－－－－－-－－－－－－－－－－－－－－－－－－－－－－－－－－－－－-－－－－－－－－－－－－－－－－－－－</v>
      </c>
      <c r="Q89" s="1460"/>
      <c r="R89" s="1461"/>
      <c r="S89" s="366" t="s">
        <v>1456</v>
      </c>
      <c r="T89" s="255" t="str">
        <f t="shared" ref="T89:T117" si="3">IF(H89="○",S89,"－")</f>
        <v>－</v>
      </c>
      <c r="U89" s="185" t="s">
        <v>1457</v>
      </c>
      <c r="V89" s="186" t="str">
        <f t="shared" ref="V89:V112" si="4">IF(O89="○",U89,"－")</f>
        <v>－</v>
      </c>
    </row>
    <row r="90" spans="2:22">
      <c r="B90" s="1168"/>
      <c r="C90" s="670"/>
      <c r="D90" s="1421"/>
      <c r="E90" s="893"/>
      <c r="F90" s="894"/>
      <c r="G90" s="895"/>
      <c r="H90" s="1458"/>
      <c r="I90" s="1111"/>
      <c r="J90" s="772"/>
      <c r="K90" s="367" t="s">
        <v>1458</v>
      </c>
      <c r="L90" s="869" t="s">
        <v>1459</v>
      </c>
      <c r="M90" s="870"/>
      <c r="N90" s="871"/>
      <c r="O90" s="382"/>
      <c r="P90" s="1459"/>
      <c r="Q90" s="1460"/>
      <c r="R90" s="1461"/>
      <c r="S90" s="366"/>
      <c r="T90" s="255"/>
      <c r="U90" s="185" t="s">
        <v>1460</v>
      </c>
      <c r="V90" s="186" t="str">
        <f t="shared" si="4"/>
        <v>－</v>
      </c>
    </row>
    <row r="91" spans="2:22">
      <c r="B91" s="1168"/>
      <c r="C91" s="670"/>
      <c r="D91" s="1420" t="s">
        <v>1458</v>
      </c>
      <c r="E91" s="893" t="s">
        <v>1461</v>
      </c>
      <c r="F91" s="894"/>
      <c r="G91" s="895"/>
      <c r="H91" s="1457"/>
      <c r="I91" s="1414">
        <v>62</v>
      </c>
      <c r="J91" s="810" t="s">
        <v>1462</v>
      </c>
      <c r="K91" s="367" t="s">
        <v>1446</v>
      </c>
      <c r="L91" s="869" t="s">
        <v>1463</v>
      </c>
      <c r="M91" s="870"/>
      <c r="N91" s="871"/>
      <c r="O91" s="382"/>
      <c r="P91" s="1459"/>
      <c r="Q91" s="1460"/>
      <c r="R91" s="1461"/>
      <c r="S91" s="366" t="s">
        <v>1464</v>
      </c>
      <c r="T91" s="255" t="str">
        <f t="shared" si="3"/>
        <v>－</v>
      </c>
      <c r="U91" s="185" t="s">
        <v>1465</v>
      </c>
      <c r="V91" s="186" t="str">
        <f t="shared" si="4"/>
        <v>－</v>
      </c>
    </row>
    <row r="92" spans="2:22">
      <c r="B92" s="1168"/>
      <c r="C92" s="670"/>
      <c r="D92" s="1421"/>
      <c r="E92" s="893"/>
      <c r="F92" s="894"/>
      <c r="G92" s="895"/>
      <c r="H92" s="1458"/>
      <c r="I92" s="1111"/>
      <c r="J92" s="772"/>
      <c r="K92" s="367" t="s">
        <v>1453</v>
      </c>
      <c r="L92" s="869" t="s">
        <v>1466</v>
      </c>
      <c r="M92" s="870"/>
      <c r="N92" s="871"/>
      <c r="O92" s="382"/>
      <c r="P92" s="1459"/>
      <c r="Q92" s="1460"/>
      <c r="R92" s="1461"/>
      <c r="S92" s="366"/>
      <c r="T92" s="255"/>
      <c r="U92" s="185" t="s">
        <v>1467</v>
      </c>
      <c r="V92" s="186" t="str">
        <f t="shared" si="4"/>
        <v>－</v>
      </c>
    </row>
    <row r="93" spans="2:22" ht="13.5" customHeight="1">
      <c r="B93" s="1168"/>
      <c r="C93" s="670"/>
      <c r="D93" s="367" t="s">
        <v>1468</v>
      </c>
      <c r="E93" s="869" t="s">
        <v>1469</v>
      </c>
      <c r="F93" s="870"/>
      <c r="G93" s="871"/>
      <c r="H93" s="368"/>
      <c r="I93" s="1414">
        <v>63</v>
      </c>
      <c r="J93" s="810" t="s">
        <v>1470</v>
      </c>
      <c r="K93" s="367" t="s">
        <v>1446</v>
      </c>
      <c r="L93" s="869" t="s">
        <v>1471</v>
      </c>
      <c r="M93" s="870"/>
      <c r="N93" s="871"/>
      <c r="O93" s="382"/>
      <c r="P93" s="1459"/>
      <c r="Q93" s="1460"/>
      <c r="R93" s="1461"/>
      <c r="S93" s="366" t="s">
        <v>1472</v>
      </c>
      <c r="T93" s="255" t="str">
        <f t="shared" si="3"/>
        <v>－</v>
      </c>
      <c r="U93" s="185" t="s">
        <v>1473</v>
      </c>
      <c r="V93" s="186" t="str">
        <f t="shared" si="4"/>
        <v>－</v>
      </c>
    </row>
    <row r="94" spans="2:22">
      <c r="B94" s="1168"/>
      <c r="C94" s="670"/>
      <c r="D94" s="367" t="s">
        <v>1474</v>
      </c>
      <c r="E94" s="869" t="s">
        <v>1475</v>
      </c>
      <c r="F94" s="870"/>
      <c r="G94" s="871"/>
      <c r="H94" s="381"/>
      <c r="I94" s="1168"/>
      <c r="J94" s="670"/>
      <c r="K94" s="367" t="s">
        <v>1453</v>
      </c>
      <c r="L94" s="869" t="s">
        <v>1476</v>
      </c>
      <c r="M94" s="870"/>
      <c r="N94" s="871"/>
      <c r="O94" s="382"/>
      <c r="P94" s="1459"/>
      <c r="Q94" s="1460"/>
      <c r="R94" s="1461"/>
      <c r="S94" s="366" t="s">
        <v>1477</v>
      </c>
      <c r="T94" s="255" t="str">
        <f t="shared" si="3"/>
        <v>－</v>
      </c>
      <c r="U94" s="185" t="s">
        <v>1478</v>
      </c>
      <c r="V94" s="186" t="str">
        <f t="shared" si="4"/>
        <v>－</v>
      </c>
    </row>
    <row r="95" spans="2:22">
      <c r="B95" s="1168"/>
      <c r="C95" s="670"/>
      <c r="D95" s="367" t="s">
        <v>1479</v>
      </c>
      <c r="E95" s="869" t="s">
        <v>1480</v>
      </c>
      <c r="F95" s="870"/>
      <c r="G95" s="871"/>
      <c r="H95" s="368"/>
      <c r="I95" s="1111"/>
      <c r="J95" s="772"/>
      <c r="K95" s="367" t="s">
        <v>1458</v>
      </c>
      <c r="L95" s="869" t="s">
        <v>1481</v>
      </c>
      <c r="M95" s="870"/>
      <c r="N95" s="871"/>
      <c r="O95" s="382"/>
      <c r="P95" s="1459"/>
      <c r="Q95" s="1460"/>
      <c r="R95" s="1461"/>
      <c r="S95" s="366" t="s">
        <v>1482</v>
      </c>
      <c r="T95" s="255" t="str">
        <f t="shared" si="3"/>
        <v>－</v>
      </c>
      <c r="U95" s="185" t="s">
        <v>1483</v>
      </c>
      <c r="V95" s="186" t="str">
        <f t="shared" si="4"/>
        <v>－</v>
      </c>
    </row>
    <row r="96" spans="2:22">
      <c r="B96" s="1111"/>
      <c r="C96" s="772"/>
      <c r="D96" s="367" t="s">
        <v>1484</v>
      </c>
      <c r="E96" s="869" t="s">
        <v>1485</v>
      </c>
      <c r="F96" s="870"/>
      <c r="G96" s="871"/>
      <c r="H96" s="381"/>
      <c r="I96" s="1414">
        <v>64</v>
      </c>
      <c r="J96" s="810" t="s">
        <v>1486</v>
      </c>
      <c r="K96" s="367" t="s">
        <v>1487</v>
      </c>
      <c r="L96" s="869" t="s">
        <v>1488</v>
      </c>
      <c r="M96" s="870"/>
      <c r="N96" s="871"/>
      <c r="O96" s="382"/>
      <c r="P96" s="1459"/>
      <c r="Q96" s="1460"/>
      <c r="R96" s="1461"/>
      <c r="S96" s="366" t="s">
        <v>1489</v>
      </c>
      <c r="T96" s="255" t="str">
        <f t="shared" si="3"/>
        <v>－</v>
      </c>
      <c r="U96" s="185" t="s">
        <v>1490</v>
      </c>
      <c r="V96" s="186" t="str">
        <f t="shared" si="4"/>
        <v>－</v>
      </c>
    </row>
    <row r="97" spans="2:22">
      <c r="B97" s="354">
        <v>57</v>
      </c>
      <c r="C97" s="347" t="s">
        <v>1491</v>
      </c>
      <c r="D97" s="383" t="s">
        <v>1487</v>
      </c>
      <c r="E97" s="869" t="s">
        <v>1491</v>
      </c>
      <c r="F97" s="870"/>
      <c r="G97" s="871"/>
      <c r="H97" s="368"/>
      <c r="I97" s="1168"/>
      <c r="J97" s="670"/>
      <c r="K97" s="367" t="s">
        <v>1492</v>
      </c>
      <c r="L97" s="869" t="s">
        <v>1493</v>
      </c>
      <c r="M97" s="870"/>
      <c r="N97" s="871"/>
      <c r="O97" s="382"/>
      <c r="P97" s="1459"/>
      <c r="Q97" s="1460"/>
      <c r="R97" s="1461"/>
      <c r="S97" s="366" t="s">
        <v>1494</v>
      </c>
      <c r="T97" s="255" t="str">
        <f t="shared" si="3"/>
        <v>－</v>
      </c>
      <c r="U97" s="185" t="s">
        <v>1495</v>
      </c>
      <c r="V97" s="186" t="str">
        <f t="shared" si="4"/>
        <v>－</v>
      </c>
    </row>
    <row r="98" spans="2:22" ht="13.5" customHeight="1">
      <c r="B98" s="1414">
        <v>58</v>
      </c>
      <c r="C98" s="810" t="s">
        <v>961</v>
      </c>
      <c r="D98" s="367" t="s">
        <v>1487</v>
      </c>
      <c r="E98" s="872" t="s">
        <v>1496</v>
      </c>
      <c r="F98" s="873"/>
      <c r="G98" s="874"/>
      <c r="H98" s="381"/>
      <c r="I98" s="1168"/>
      <c r="J98" s="670"/>
      <c r="K98" s="367" t="s">
        <v>1497</v>
      </c>
      <c r="L98" s="869" t="s">
        <v>1498</v>
      </c>
      <c r="M98" s="870"/>
      <c r="N98" s="871"/>
      <c r="O98" s="382"/>
      <c r="P98" s="1459"/>
      <c r="Q98" s="1460"/>
      <c r="R98" s="1461"/>
      <c r="S98" s="366" t="s">
        <v>1499</v>
      </c>
      <c r="T98" s="255" t="str">
        <f t="shared" si="3"/>
        <v>－</v>
      </c>
      <c r="U98" s="185" t="s">
        <v>1500</v>
      </c>
      <c r="V98" s="186" t="str">
        <f t="shared" si="4"/>
        <v>－</v>
      </c>
    </row>
    <row r="99" spans="2:22" ht="13.5" customHeight="1">
      <c r="B99" s="1168"/>
      <c r="C99" s="670"/>
      <c r="D99" s="371" t="s">
        <v>1492</v>
      </c>
      <c r="E99" s="869" t="s">
        <v>1501</v>
      </c>
      <c r="F99" s="870"/>
      <c r="G99" s="871"/>
      <c r="H99" s="368"/>
      <c r="I99" s="1168"/>
      <c r="J99" s="670"/>
      <c r="K99" s="371" t="s">
        <v>1502</v>
      </c>
      <c r="L99" s="893" t="s">
        <v>1503</v>
      </c>
      <c r="M99" s="894"/>
      <c r="N99" s="895"/>
      <c r="O99" s="382"/>
      <c r="P99" s="1459"/>
      <c r="Q99" s="1460"/>
      <c r="R99" s="1461"/>
      <c r="S99" s="366" t="s">
        <v>1504</v>
      </c>
      <c r="T99" s="255" t="str">
        <f t="shared" si="3"/>
        <v>－</v>
      </c>
      <c r="U99" s="185" t="s">
        <v>1505</v>
      </c>
      <c r="V99" s="186" t="str">
        <f t="shared" si="4"/>
        <v>－</v>
      </c>
    </row>
    <row r="100" spans="2:22">
      <c r="B100" s="1168"/>
      <c r="C100" s="670"/>
      <c r="D100" s="367" t="s">
        <v>1497</v>
      </c>
      <c r="E100" s="872" t="s">
        <v>1506</v>
      </c>
      <c r="F100" s="873"/>
      <c r="G100" s="874"/>
      <c r="H100" s="381"/>
      <c r="I100" s="1111"/>
      <c r="J100" s="772"/>
      <c r="K100" s="371" t="s">
        <v>1507</v>
      </c>
      <c r="L100" s="869" t="s">
        <v>1508</v>
      </c>
      <c r="M100" s="870"/>
      <c r="N100" s="871"/>
      <c r="O100" s="382"/>
      <c r="P100" s="1459"/>
      <c r="Q100" s="1460"/>
      <c r="R100" s="1461"/>
      <c r="S100" s="366" t="s">
        <v>1509</v>
      </c>
      <c r="T100" s="255" t="str">
        <f t="shared" si="3"/>
        <v>－</v>
      </c>
      <c r="U100" s="185" t="s">
        <v>1510</v>
      </c>
      <c r="V100" s="186" t="str">
        <f t="shared" si="4"/>
        <v>－</v>
      </c>
    </row>
    <row r="101" spans="2:22" ht="13.5" customHeight="1">
      <c r="B101" s="1111"/>
      <c r="C101" s="772"/>
      <c r="D101" s="367" t="s">
        <v>1502</v>
      </c>
      <c r="E101" s="869" t="s">
        <v>1511</v>
      </c>
      <c r="F101" s="870"/>
      <c r="G101" s="871"/>
      <c r="H101" s="368"/>
      <c r="I101" s="1414">
        <v>65</v>
      </c>
      <c r="J101" s="810" t="s">
        <v>1512</v>
      </c>
      <c r="K101" s="367" t="s">
        <v>1487</v>
      </c>
      <c r="L101" s="869" t="s">
        <v>1513</v>
      </c>
      <c r="M101" s="870"/>
      <c r="N101" s="871"/>
      <c r="O101" s="382"/>
      <c r="P101" s="1459"/>
      <c r="Q101" s="1460"/>
      <c r="R101" s="1461"/>
      <c r="S101" s="366" t="s">
        <v>1514</v>
      </c>
      <c r="T101" s="255" t="str">
        <f t="shared" si="3"/>
        <v>－</v>
      </c>
      <c r="U101" s="185" t="s">
        <v>1515</v>
      </c>
      <c r="V101" s="186" t="str">
        <f t="shared" si="4"/>
        <v>－</v>
      </c>
    </row>
    <row r="102" spans="2:22">
      <c r="B102" s="1414">
        <v>59</v>
      </c>
      <c r="C102" s="810" t="s">
        <v>1516</v>
      </c>
      <c r="D102" s="367" t="s">
        <v>1487</v>
      </c>
      <c r="E102" s="869" t="s">
        <v>1517</v>
      </c>
      <c r="F102" s="870"/>
      <c r="G102" s="871"/>
      <c r="H102" s="381"/>
      <c r="I102" s="1168"/>
      <c r="J102" s="670"/>
      <c r="K102" s="367" t="s">
        <v>1492</v>
      </c>
      <c r="L102" s="869" t="s">
        <v>1518</v>
      </c>
      <c r="M102" s="870"/>
      <c r="N102" s="871"/>
      <c r="O102" s="382"/>
      <c r="P102" s="1459"/>
      <c r="Q102" s="1460"/>
      <c r="R102" s="1461"/>
      <c r="S102" s="366" t="s">
        <v>1519</v>
      </c>
      <c r="T102" s="255" t="str">
        <f t="shared" si="3"/>
        <v>－</v>
      </c>
      <c r="U102" s="185" t="s">
        <v>1520</v>
      </c>
      <c r="V102" s="186" t="str">
        <f t="shared" si="4"/>
        <v>－</v>
      </c>
    </row>
    <row r="103" spans="2:22" ht="13.5" customHeight="1">
      <c r="B103" s="1168"/>
      <c r="C103" s="670"/>
      <c r="D103" s="367" t="s">
        <v>1492</v>
      </c>
      <c r="E103" s="872" t="s">
        <v>1521</v>
      </c>
      <c r="F103" s="873"/>
      <c r="G103" s="874"/>
      <c r="H103" s="368"/>
      <c r="I103" s="1111"/>
      <c r="J103" s="772"/>
      <c r="K103" s="367" t="s">
        <v>1497</v>
      </c>
      <c r="L103" s="869" t="s">
        <v>1522</v>
      </c>
      <c r="M103" s="870"/>
      <c r="N103" s="871"/>
      <c r="O103" s="382"/>
      <c r="P103" s="1459"/>
      <c r="Q103" s="1460"/>
      <c r="R103" s="1461"/>
      <c r="S103" s="366" t="s">
        <v>1523</v>
      </c>
      <c r="T103" s="255" t="str">
        <f t="shared" si="3"/>
        <v>－</v>
      </c>
      <c r="U103" s="185" t="s">
        <v>1524</v>
      </c>
      <c r="V103" s="186" t="str">
        <f t="shared" si="4"/>
        <v>－</v>
      </c>
    </row>
    <row r="104" spans="2:22">
      <c r="B104" s="1111"/>
      <c r="C104" s="772"/>
      <c r="D104" s="367" t="s">
        <v>1497</v>
      </c>
      <c r="E104" s="869" t="s">
        <v>1525</v>
      </c>
      <c r="F104" s="870"/>
      <c r="G104" s="871"/>
      <c r="H104" s="381"/>
      <c r="I104" s="1414">
        <v>66</v>
      </c>
      <c r="J104" s="1415" t="s">
        <v>1526</v>
      </c>
      <c r="K104" s="1420" t="s">
        <v>1487</v>
      </c>
      <c r="L104" s="893" t="s">
        <v>1527</v>
      </c>
      <c r="M104" s="894"/>
      <c r="N104" s="895"/>
      <c r="O104" s="1418" t="s">
        <v>555</v>
      </c>
      <c r="P104" s="1459"/>
      <c r="Q104" s="1460"/>
      <c r="R104" s="1461"/>
      <c r="S104" s="366" t="s">
        <v>1528</v>
      </c>
      <c r="T104" s="255" t="str">
        <f t="shared" si="3"/>
        <v>－</v>
      </c>
      <c r="U104" s="185" t="s">
        <v>1529</v>
      </c>
      <c r="V104" s="186" t="str">
        <f t="shared" si="4"/>
        <v>－</v>
      </c>
    </row>
    <row r="105" spans="2:22" ht="13.5" customHeight="1">
      <c r="B105" s="1414">
        <v>60</v>
      </c>
      <c r="C105" s="1291" t="s">
        <v>1530</v>
      </c>
      <c r="D105" s="371" t="s">
        <v>1487</v>
      </c>
      <c r="E105" s="893" t="s">
        <v>1531</v>
      </c>
      <c r="F105" s="894"/>
      <c r="G105" s="895"/>
      <c r="H105" s="368"/>
      <c r="I105" s="1168"/>
      <c r="J105" s="1407"/>
      <c r="K105" s="1421"/>
      <c r="L105" s="893"/>
      <c r="M105" s="894"/>
      <c r="N105" s="895"/>
      <c r="O105" s="1419"/>
      <c r="P105" s="1459"/>
      <c r="Q105" s="1460"/>
      <c r="R105" s="1461"/>
      <c r="S105" s="366" t="s">
        <v>1532</v>
      </c>
      <c r="T105" s="255" t="str">
        <f t="shared" si="3"/>
        <v>－</v>
      </c>
      <c r="U105" s="185"/>
      <c r="V105" s="186"/>
    </row>
    <row r="106" spans="2:22">
      <c r="B106" s="1168"/>
      <c r="C106" s="1462"/>
      <c r="D106" s="367" t="s">
        <v>1492</v>
      </c>
      <c r="E106" s="872" t="s">
        <v>1533</v>
      </c>
      <c r="F106" s="873"/>
      <c r="G106" s="874"/>
      <c r="H106" s="381"/>
      <c r="I106" s="1168"/>
      <c r="J106" s="1407"/>
      <c r="K106" s="371" t="s">
        <v>1492</v>
      </c>
      <c r="L106" s="893" t="s">
        <v>1534</v>
      </c>
      <c r="M106" s="894"/>
      <c r="N106" s="895"/>
      <c r="O106" s="382"/>
      <c r="P106" s="1459" t="s">
        <v>1535</v>
      </c>
      <c r="Q106" s="1460"/>
      <c r="R106" s="1461"/>
      <c r="S106" s="366" t="s">
        <v>1536</v>
      </c>
      <c r="T106" s="255" t="str">
        <f t="shared" si="3"/>
        <v>－</v>
      </c>
      <c r="U106" s="185" t="s">
        <v>1537</v>
      </c>
      <c r="V106" s="186" t="str">
        <f t="shared" si="4"/>
        <v>－</v>
      </c>
    </row>
    <row r="107" spans="2:22">
      <c r="B107" s="1168"/>
      <c r="C107" s="1462"/>
      <c r="D107" s="367" t="s">
        <v>1497</v>
      </c>
      <c r="E107" s="869" t="s">
        <v>1538</v>
      </c>
      <c r="F107" s="870"/>
      <c r="G107" s="871"/>
      <c r="H107" s="368"/>
      <c r="I107" s="1168"/>
      <c r="J107" s="1407"/>
      <c r="K107" s="367" t="s">
        <v>1497</v>
      </c>
      <c r="L107" s="869" t="s">
        <v>1312</v>
      </c>
      <c r="M107" s="870"/>
      <c r="N107" s="871"/>
      <c r="O107" s="382"/>
      <c r="P107" s="1459" t="str">
        <f>CONCATENATE(S80,"-",S82)</f>
        <v>－－－－－－－－－－－－－－－－－－－－－－－－－-－－－－－－－－－－－－－－－－－－－－－－－</v>
      </c>
      <c r="Q107" s="1460"/>
      <c r="R107" s="1461"/>
      <c r="S107" s="366" t="s">
        <v>1539</v>
      </c>
      <c r="T107" s="255" t="str">
        <f t="shared" si="3"/>
        <v>－</v>
      </c>
      <c r="U107" s="185" t="s">
        <v>1540</v>
      </c>
      <c r="V107" s="186" t="str">
        <f t="shared" si="4"/>
        <v>－</v>
      </c>
    </row>
    <row r="108" spans="2:22" ht="13.5" customHeight="1">
      <c r="B108" s="1168"/>
      <c r="C108" s="1462"/>
      <c r="D108" s="1420" t="s">
        <v>1502</v>
      </c>
      <c r="E108" s="893" t="s">
        <v>1541</v>
      </c>
      <c r="F108" s="894"/>
      <c r="G108" s="895"/>
      <c r="H108" s="1418"/>
      <c r="I108" s="1111"/>
      <c r="J108" s="912"/>
      <c r="K108" s="367" t="s">
        <v>1502</v>
      </c>
      <c r="L108" s="869" t="s">
        <v>1542</v>
      </c>
      <c r="M108" s="870"/>
      <c r="N108" s="871"/>
      <c r="O108" s="382"/>
      <c r="P108" s="1459"/>
      <c r="Q108" s="1460"/>
      <c r="R108" s="1461"/>
      <c r="S108" s="366" t="s">
        <v>1543</v>
      </c>
      <c r="T108" s="255" t="str">
        <f>IF(H108="○",S108,"－")</f>
        <v>－</v>
      </c>
      <c r="U108" s="185" t="s">
        <v>1544</v>
      </c>
      <c r="V108" s="186" t="str">
        <f t="shared" si="4"/>
        <v>－</v>
      </c>
    </row>
    <row r="109" spans="2:22">
      <c r="B109" s="1168"/>
      <c r="C109" s="1462"/>
      <c r="D109" s="1421"/>
      <c r="E109" s="893"/>
      <c r="F109" s="894"/>
      <c r="G109" s="895"/>
      <c r="H109" s="1419"/>
      <c r="I109" s="1414">
        <v>67</v>
      </c>
      <c r="J109" s="810" t="s">
        <v>1545</v>
      </c>
      <c r="K109" s="1420" t="s">
        <v>1487</v>
      </c>
      <c r="L109" s="893" t="s">
        <v>1546</v>
      </c>
      <c r="M109" s="894"/>
      <c r="N109" s="895"/>
      <c r="O109" s="1418" t="s">
        <v>555</v>
      </c>
      <c r="P109" s="1459"/>
      <c r="Q109" s="1460"/>
      <c r="R109" s="1461"/>
      <c r="S109" s="366"/>
      <c r="T109" s="255"/>
      <c r="U109" s="185" t="s">
        <v>1547</v>
      </c>
      <c r="V109" s="186" t="str">
        <f t="shared" si="4"/>
        <v>－</v>
      </c>
    </row>
    <row r="110" spans="2:22">
      <c r="B110" s="1168"/>
      <c r="C110" s="1462"/>
      <c r="D110" s="367" t="s">
        <v>1507</v>
      </c>
      <c r="E110" s="872" t="s">
        <v>1548</v>
      </c>
      <c r="F110" s="873"/>
      <c r="G110" s="874"/>
      <c r="H110" s="381"/>
      <c r="I110" s="1111"/>
      <c r="J110" s="772"/>
      <c r="K110" s="1421"/>
      <c r="L110" s="893"/>
      <c r="M110" s="894"/>
      <c r="N110" s="895"/>
      <c r="O110" s="1419"/>
      <c r="P110" s="1459"/>
      <c r="Q110" s="1460"/>
      <c r="R110" s="1461"/>
      <c r="S110" s="366" t="s">
        <v>1549</v>
      </c>
      <c r="T110" s="255" t="str">
        <f t="shared" si="3"/>
        <v>－</v>
      </c>
      <c r="U110" s="185"/>
      <c r="V110" s="186"/>
    </row>
    <row r="111" spans="2:22">
      <c r="B111" s="1168"/>
      <c r="C111" s="1462"/>
      <c r="D111" s="367" t="s">
        <v>1550</v>
      </c>
      <c r="E111" s="869" t="s">
        <v>1551</v>
      </c>
      <c r="F111" s="870"/>
      <c r="G111" s="871"/>
      <c r="H111" s="384"/>
      <c r="I111" s="354">
        <v>68</v>
      </c>
      <c r="J111" s="263" t="s">
        <v>1552</v>
      </c>
      <c r="K111" s="367" t="s">
        <v>1553</v>
      </c>
      <c r="L111" s="869" t="s">
        <v>1552</v>
      </c>
      <c r="M111" s="870"/>
      <c r="N111" s="871"/>
      <c r="O111" s="382"/>
      <c r="P111" s="1459"/>
      <c r="Q111" s="1460"/>
      <c r="R111" s="1461"/>
      <c r="S111" s="366" t="s">
        <v>1554</v>
      </c>
      <c r="T111" s="255" t="str">
        <f t="shared" si="3"/>
        <v>－</v>
      </c>
      <c r="U111" s="185" t="s">
        <v>1555</v>
      </c>
      <c r="V111" s="186" t="str">
        <f t="shared" si="4"/>
        <v>－</v>
      </c>
    </row>
    <row r="112" spans="2:22" ht="13.8" thickBot="1">
      <c r="B112" s="1168"/>
      <c r="C112" s="1462"/>
      <c r="D112" s="367" t="s">
        <v>1556</v>
      </c>
      <c r="E112" s="869" t="s">
        <v>1557</v>
      </c>
      <c r="F112" s="870"/>
      <c r="G112" s="871"/>
      <c r="H112" s="381"/>
      <c r="I112" s="355">
        <v>69</v>
      </c>
      <c r="J112" s="385" t="s">
        <v>1381</v>
      </c>
      <c r="K112" s="373" t="s">
        <v>1382</v>
      </c>
      <c r="L112" s="1464" t="s">
        <v>1558</v>
      </c>
      <c r="M112" s="1465"/>
      <c r="N112" s="1466"/>
      <c r="O112" s="386"/>
      <c r="P112" s="1459"/>
      <c r="Q112" s="1460"/>
      <c r="R112" s="1461"/>
      <c r="S112" s="366" t="s">
        <v>1559</v>
      </c>
      <c r="T112" s="255" t="str">
        <f t="shared" si="3"/>
        <v>－</v>
      </c>
      <c r="U112" s="185" t="s">
        <v>1560</v>
      </c>
      <c r="V112" s="186" t="str">
        <f t="shared" si="4"/>
        <v>－</v>
      </c>
    </row>
    <row r="113" spans="2:22">
      <c r="B113" s="1168"/>
      <c r="C113" s="1462"/>
      <c r="D113" s="1420" t="s">
        <v>1561</v>
      </c>
      <c r="E113" s="893" t="s">
        <v>1562</v>
      </c>
      <c r="F113" s="894"/>
      <c r="G113" s="895"/>
      <c r="H113" s="1457"/>
      <c r="I113" s="333" t="s">
        <v>636</v>
      </c>
      <c r="J113" s="789" t="s">
        <v>1563</v>
      </c>
      <c r="K113" s="789"/>
      <c r="L113" s="789"/>
      <c r="M113" s="789"/>
      <c r="N113" s="789"/>
      <c r="O113" s="798"/>
      <c r="P113" s="1459"/>
      <c r="Q113" s="1460"/>
      <c r="R113" s="1461"/>
      <c r="S113" s="366" t="s">
        <v>1564</v>
      </c>
      <c r="T113" s="255" t="str">
        <f t="shared" si="3"/>
        <v>－</v>
      </c>
      <c r="U113" s="11"/>
      <c r="V113" s="11"/>
    </row>
    <row r="114" spans="2:22">
      <c r="B114" s="1168"/>
      <c r="C114" s="1462"/>
      <c r="D114" s="1421"/>
      <c r="E114" s="893"/>
      <c r="F114" s="894"/>
      <c r="G114" s="895"/>
      <c r="H114" s="1458"/>
      <c r="I114" s="1417" t="s">
        <v>1565</v>
      </c>
      <c r="J114" s="987"/>
      <c r="K114" s="987"/>
      <c r="L114" s="987"/>
      <c r="M114" s="987"/>
      <c r="N114" s="987"/>
      <c r="O114" s="992"/>
      <c r="P114" s="1459"/>
      <c r="Q114" s="1460"/>
      <c r="R114" s="1461"/>
      <c r="S114" s="366"/>
      <c r="T114" s="255"/>
      <c r="U114" s="11"/>
      <c r="V114" s="11"/>
    </row>
    <row r="115" spans="2:22">
      <c r="B115" s="1168"/>
      <c r="C115" s="1462"/>
      <c r="D115" s="1420" t="s">
        <v>1566</v>
      </c>
      <c r="E115" s="893" t="s">
        <v>1567</v>
      </c>
      <c r="F115" s="894"/>
      <c r="G115" s="895"/>
      <c r="H115" s="1457"/>
      <c r="I115" s="1440"/>
      <c r="J115" s="1441"/>
      <c r="K115" s="1441"/>
      <c r="L115" s="1441"/>
      <c r="M115" s="1441"/>
      <c r="N115" s="1441"/>
      <c r="O115" s="1442"/>
      <c r="P115" s="1460"/>
      <c r="Q115" s="1460"/>
      <c r="R115" s="1461"/>
      <c r="S115" s="366" t="s">
        <v>1568</v>
      </c>
      <c r="T115" s="255" t="str">
        <f t="shared" si="3"/>
        <v>－</v>
      </c>
      <c r="U115" s="11"/>
      <c r="V115" s="11"/>
    </row>
    <row r="116" spans="2:22" ht="13.8" thickBot="1">
      <c r="B116" s="1168"/>
      <c r="C116" s="1462"/>
      <c r="D116" s="1421"/>
      <c r="E116" s="893"/>
      <c r="F116" s="894"/>
      <c r="G116" s="895"/>
      <c r="H116" s="1458"/>
      <c r="I116" s="646"/>
      <c r="J116" s="647"/>
      <c r="K116" s="647"/>
      <c r="L116" s="647"/>
      <c r="M116" s="647"/>
      <c r="N116" s="647"/>
      <c r="O116" s="648"/>
      <c r="P116" s="1467"/>
      <c r="Q116" s="1467"/>
      <c r="R116" s="1468"/>
      <c r="S116" s="366"/>
      <c r="T116" s="255"/>
      <c r="U116" s="11"/>
      <c r="V116" s="11"/>
    </row>
    <row r="117" spans="2:22" ht="13.8" thickBot="1">
      <c r="B117" s="1169"/>
      <c r="C117" s="1463"/>
      <c r="D117" s="373" t="s">
        <v>1569</v>
      </c>
      <c r="E117" s="1464" t="s">
        <v>1570</v>
      </c>
      <c r="F117" s="1465"/>
      <c r="G117" s="1466"/>
      <c r="H117" s="386"/>
      <c r="I117" s="649"/>
      <c r="J117" s="650"/>
      <c r="K117" s="650"/>
      <c r="L117" s="650"/>
      <c r="M117" s="650"/>
      <c r="N117" s="650"/>
      <c r="O117" s="651"/>
      <c r="Q117" s="387"/>
      <c r="R117" s="387"/>
      <c r="S117" s="366" t="s">
        <v>1571</v>
      </c>
      <c r="T117" s="255" t="str">
        <f t="shared" si="3"/>
        <v>－</v>
      </c>
      <c r="U117" s="11"/>
      <c r="V117" s="11"/>
    </row>
    <row r="118" spans="2:22" ht="7.8" customHeight="1">
      <c r="B118" s="90"/>
      <c r="C118" s="90"/>
      <c r="D118" s="90"/>
      <c r="E118" s="90"/>
      <c r="F118" s="90"/>
      <c r="G118" s="90"/>
      <c r="H118" s="90"/>
      <c r="I118" s="90"/>
      <c r="J118" s="90"/>
      <c r="K118" s="90"/>
      <c r="L118" s="90"/>
      <c r="M118" s="90"/>
      <c r="N118" s="90"/>
      <c r="O118" s="90"/>
      <c r="P118" s="90"/>
      <c r="Q118" s="90"/>
      <c r="R118" s="388"/>
      <c r="S118" s="90"/>
      <c r="T118" s="90"/>
    </row>
    <row r="119" spans="2:22" ht="15" customHeight="1">
      <c r="B119" s="90"/>
      <c r="C119" s="90"/>
      <c r="D119" s="90"/>
      <c r="E119" s="90"/>
      <c r="F119" s="90"/>
      <c r="G119" s="90"/>
      <c r="H119" s="90"/>
      <c r="I119" s="90"/>
      <c r="J119" s="90"/>
      <c r="K119" s="90"/>
      <c r="L119" s="90"/>
      <c r="M119" s="90"/>
      <c r="N119" s="90"/>
      <c r="O119" s="90"/>
      <c r="P119" s="90"/>
      <c r="Q119" s="90"/>
      <c r="R119" s="90"/>
      <c r="S119" s="90"/>
      <c r="T119" s="90"/>
    </row>
    <row r="120" spans="2:22" ht="26.25" customHeight="1">
      <c r="B120" s="90"/>
      <c r="C120" s="90"/>
      <c r="D120" s="227"/>
      <c r="F120" s="89"/>
      <c r="H120" s="199" t="s">
        <v>669</v>
      </c>
      <c r="I120" s="89"/>
      <c r="J120" s="89"/>
      <c r="K120" s="89"/>
      <c r="L120" s="89"/>
      <c r="M120" s="90"/>
      <c r="N120" s="90"/>
      <c r="O120" s="90"/>
      <c r="P120" s="740" t="s">
        <v>23</v>
      </c>
      <c r="Q120" s="832"/>
      <c r="R120" s="90"/>
      <c r="S120" s="90"/>
      <c r="T120" s="90"/>
    </row>
    <row r="121" spans="2:22" ht="12" customHeight="1">
      <c r="B121" s="90"/>
      <c r="C121" s="227"/>
      <c r="D121" s="227"/>
      <c r="E121" s="89"/>
      <c r="F121" s="89"/>
      <c r="G121" s="89"/>
      <c r="H121" s="89"/>
      <c r="I121" s="89"/>
      <c r="J121" s="89"/>
      <c r="K121" s="89"/>
      <c r="L121" s="89"/>
      <c r="M121" s="89"/>
      <c r="N121" s="89"/>
      <c r="O121" s="89"/>
      <c r="P121" s="89"/>
      <c r="Q121" s="89"/>
      <c r="R121" s="89"/>
      <c r="S121" s="90"/>
      <c r="T121" s="90"/>
    </row>
    <row r="122" spans="2:22" ht="12" customHeight="1">
      <c r="B122" s="90"/>
      <c r="C122" s="227"/>
      <c r="D122" s="227"/>
      <c r="E122" s="227"/>
      <c r="F122" s="227"/>
      <c r="G122" s="1211"/>
      <c r="H122" s="1221"/>
      <c r="I122" s="1221"/>
      <c r="J122" s="1221"/>
      <c r="K122" s="227"/>
      <c r="L122" s="227"/>
      <c r="M122" s="227"/>
      <c r="N122" s="90"/>
      <c r="O122" s="90"/>
      <c r="P122" s="90"/>
      <c r="Q122" s="90"/>
      <c r="R122" s="90"/>
      <c r="S122" s="90"/>
      <c r="T122" s="90"/>
    </row>
    <row r="123" spans="2:22" ht="15" customHeight="1">
      <c r="B123" s="90"/>
      <c r="C123" s="1344" t="s">
        <v>2519</v>
      </c>
      <c r="D123" s="1344"/>
      <c r="E123" s="1344"/>
      <c r="F123" s="1344"/>
      <c r="G123" s="838" t="s">
        <v>2518</v>
      </c>
      <c r="H123" s="838"/>
      <c r="I123" s="838"/>
      <c r="J123" s="838"/>
      <c r="K123" s="1220" t="s">
        <v>2473</v>
      </c>
      <c r="L123" s="1220"/>
      <c r="M123" s="1220"/>
      <c r="N123" s="1220"/>
      <c r="O123" s="1220"/>
      <c r="P123" s="1220"/>
      <c r="Q123" s="1220"/>
      <c r="R123" s="1220"/>
      <c r="S123" s="90"/>
      <c r="T123" s="90"/>
    </row>
    <row r="124" spans="2:22" ht="15" customHeight="1">
      <c r="B124" s="90"/>
      <c r="C124" s="202"/>
      <c r="D124" s="202"/>
      <c r="E124" s="551"/>
      <c r="F124" s="550"/>
      <c r="G124" s="1345"/>
      <c r="H124" s="1345"/>
      <c r="I124" s="1345"/>
      <c r="J124" s="1345"/>
      <c r="K124" s="218"/>
      <c r="M124" s="201"/>
      <c r="N124" s="201"/>
      <c r="O124" s="201"/>
      <c r="P124" s="201"/>
      <c r="Q124" s="201"/>
      <c r="R124" s="201"/>
      <c r="S124" s="90"/>
      <c r="T124" s="90"/>
    </row>
    <row r="125" spans="2:22" ht="15" customHeight="1">
      <c r="B125" s="90"/>
      <c r="C125" s="90"/>
      <c r="D125" s="235"/>
      <c r="E125" s="235"/>
      <c r="F125" s="235"/>
      <c r="G125" s="1346"/>
      <c r="H125" s="1346"/>
      <c r="I125" s="1346"/>
      <c r="J125" s="1346"/>
      <c r="K125" s="235"/>
      <c r="L125" s="235"/>
      <c r="M125" s="235"/>
      <c r="N125" s="235"/>
      <c r="O125" s="90"/>
      <c r="P125" s="90"/>
      <c r="Q125" s="90"/>
      <c r="R125" s="90"/>
      <c r="S125" s="90"/>
      <c r="T125" s="90"/>
    </row>
    <row r="126" spans="2:22" ht="15" customHeight="1">
      <c r="B126" s="90"/>
      <c r="C126" s="90"/>
      <c r="D126" s="235"/>
      <c r="E126" s="235"/>
      <c r="F126" s="235"/>
      <c r="G126" s="235"/>
      <c r="H126" s="235"/>
      <c r="I126" s="235"/>
      <c r="J126" s="235"/>
      <c r="K126" s="235"/>
      <c r="L126" s="235"/>
      <c r="M126" s="235"/>
      <c r="N126" s="235"/>
      <c r="O126" s="90"/>
      <c r="P126" s="90"/>
      <c r="Q126" s="90"/>
      <c r="R126" s="90"/>
      <c r="S126" s="90"/>
      <c r="T126" s="90"/>
    </row>
    <row r="127" spans="2:22" ht="15" customHeight="1">
      <c r="B127" s="90"/>
      <c r="C127" s="875" t="s">
        <v>671</v>
      </c>
      <c r="D127" s="875"/>
      <c r="E127" s="875"/>
      <c r="F127" s="875"/>
      <c r="G127" s="875"/>
      <c r="H127" s="875"/>
      <c r="I127" s="875"/>
      <c r="J127" s="875"/>
      <c r="K127" s="875"/>
      <c r="L127" s="875"/>
      <c r="M127" s="90"/>
      <c r="N127" s="90"/>
      <c r="O127" s="90"/>
      <c r="P127" s="90"/>
      <c r="Q127" s="90"/>
      <c r="R127" s="90"/>
      <c r="S127" s="90"/>
      <c r="T127" s="90"/>
    </row>
    <row r="128" spans="2:22" ht="15" customHeight="1">
      <c r="B128" s="90"/>
      <c r="C128" s="90"/>
      <c r="D128" s="90"/>
      <c r="E128" s="90"/>
      <c r="F128" s="90"/>
      <c r="G128" s="90"/>
      <c r="H128" s="90"/>
      <c r="I128" s="90"/>
      <c r="J128" s="90"/>
      <c r="K128" s="90"/>
      <c r="L128" s="90"/>
      <c r="M128" s="90"/>
      <c r="N128" s="90"/>
      <c r="O128" s="90"/>
      <c r="P128" s="90"/>
      <c r="Q128" s="90"/>
      <c r="R128" s="90"/>
      <c r="S128" s="90"/>
      <c r="T128" s="90"/>
    </row>
    <row r="129" spans="2:20" ht="15" customHeight="1">
      <c r="B129" s="203"/>
      <c r="C129" s="1216" t="str">
        <f>IF(ISBLANK('02入力票（その２）'!$G$168),"年　　　月　　　日",'02入力票（その２）'!$G$168)</f>
        <v>年　　　月　　　日</v>
      </c>
      <c r="D129" s="1216"/>
      <c r="E129" s="1216"/>
      <c r="F129" s="1216"/>
      <c r="G129" s="90"/>
      <c r="H129" s="90"/>
      <c r="I129" s="90"/>
      <c r="J129" s="90"/>
      <c r="K129" s="90"/>
      <c r="L129" s="90"/>
      <c r="M129" s="90"/>
      <c r="O129" s="90" t="s">
        <v>672</v>
      </c>
      <c r="P129" s="90"/>
      <c r="Q129" s="90"/>
      <c r="R129" s="90"/>
      <c r="S129" s="90"/>
      <c r="T129" s="90"/>
    </row>
    <row r="130" spans="2:20" ht="4.5" customHeight="1">
      <c r="B130" s="203"/>
      <c r="D130" s="327"/>
      <c r="E130" s="327"/>
      <c r="F130" s="204"/>
      <c r="G130" s="90"/>
      <c r="H130" s="90"/>
      <c r="I130" s="90"/>
      <c r="J130" s="90"/>
      <c r="K130" s="90"/>
      <c r="L130" s="90"/>
      <c r="M130" s="90"/>
      <c r="O130" s="90"/>
      <c r="P130" s="90"/>
      <c r="Q130" s="90"/>
      <c r="R130" s="90"/>
      <c r="S130" s="90"/>
      <c r="T130" s="90"/>
    </row>
    <row r="131" spans="2:20" ht="24" customHeight="1">
      <c r="B131" s="203"/>
      <c r="C131" s="1347" t="s">
        <v>2516</v>
      </c>
      <c r="D131" s="1348"/>
      <c r="E131" s="1348"/>
      <c r="F131" s="1348"/>
      <c r="G131" s="1348"/>
      <c r="H131" s="1348"/>
      <c r="I131" s="1348"/>
      <c r="J131" s="623" t="s">
        <v>673</v>
      </c>
      <c r="K131" s="205"/>
      <c r="L131" s="90"/>
      <c r="M131" s="90"/>
      <c r="O131" s="206" t="str">
        <f>'02入力票（その２）'!I10</f>
        <v>　</v>
      </c>
      <c r="P131" s="623" t="s">
        <v>384</v>
      </c>
      <c r="Q131" s="623"/>
      <c r="R131" s="90"/>
      <c r="S131" s="90"/>
      <c r="T131" s="90"/>
    </row>
    <row r="132" spans="2:20" ht="24" customHeight="1">
      <c r="B132" s="90"/>
      <c r="C132" s="1348"/>
      <c r="D132" s="1348"/>
      <c r="E132" s="1348"/>
      <c r="F132" s="1348"/>
      <c r="G132" s="1348"/>
      <c r="H132" s="1348"/>
      <c r="I132" s="1348"/>
      <c r="J132" s="623"/>
      <c r="K132" s="205"/>
      <c r="L132" s="227"/>
      <c r="M132" s="208"/>
      <c r="O132" s="206" t="str">
        <f>'02入力票（その２）'!I11</f>
        <v>　</v>
      </c>
      <c r="P132" s="623" t="s">
        <v>385</v>
      </c>
      <c r="Q132" s="623"/>
      <c r="R132" s="90"/>
      <c r="S132" s="90"/>
      <c r="T132" s="90"/>
    </row>
    <row r="133" spans="2:20" ht="15" customHeight="1">
      <c r="B133" s="90"/>
      <c r="C133" s="90"/>
      <c r="D133" s="90"/>
      <c r="E133" s="90"/>
      <c r="F133" s="90"/>
      <c r="G133" s="549"/>
      <c r="H133" s="549"/>
      <c r="I133" s="90"/>
      <c r="J133" s="90"/>
      <c r="K133" s="205"/>
      <c r="L133" s="227"/>
      <c r="M133" s="208"/>
      <c r="O133" s="227"/>
      <c r="P133" s="227"/>
      <c r="Q133" s="227"/>
      <c r="R133" s="90"/>
      <c r="S133" s="90"/>
      <c r="T133" s="90"/>
    </row>
    <row r="134" spans="2:20" ht="30" customHeight="1">
      <c r="B134" s="203"/>
      <c r="C134" s="829" t="s">
        <v>674</v>
      </c>
      <c r="D134" s="829"/>
      <c r="E134" s="829"/>
      <c r="F134" s="207"/>
      <c r="G134" s="830" t="str">
        <f>'02入力票（その２）'!I12</f>
        <v/>
      </c>
      <c r="H134" s="831"/>
      <c r="I134" s="89"/>
      <c r="J134" s="90"/>
      <c r="K134" s="90"/>
      <c r="L134" s="90"/>
      <c r="M134" s="90"/>
      <c r="N134" s="90"/>
      <c r="O134" s="90"/>
      <c r="P134" s="90"/>
      <c r="Q134" s="90"/>
      <c r="R134" s="90"/>
      <c r="S134" s="90"/>
      <c r="T134" s="90"/>
    </row>
    <row r="135" spans="2:20" ht="9" customHeight="1">
      <c r="B135" s="90"/>
      <c r="C135" s="208"/>
      <c r="D135" s="208"/>
      <c r="E135" s="209"/>
      <c r="F135" s="90"/>
      <c r="G135" s="90"/>
      <c r="H135" s="90"/>
      <c r="I135" s="90"/>
      <c r="J135" s="90"/>
      <c r="K135" s="90"/>
      <c r="L135" s="90"/>
      <c r="M135" s="90"/>
      <c r="N135" s="90"/>
      <c r="O135" s="90"/>
      <c r="P135" s="90"/>
      <c r="Q135" s="90"/>
      <c r="R135" s="90"/>
      <c r="S135" s="90"/>
      <c r="T135" s="90"/>
    </row>
    <row r="136" spans="2:20" ht="18.75" customHeight="1">
      <c r="B136" s="203"/>
      <c r="C136" s="829" t="s">
        <v>871</v>
      </c>
      <c r="D136" s="829"/>
      <c r="E136" s="829"/>
      <c r="F136" s="208"/>
      <c r="G136" s="1213" t="str">
        <f>CONCATENATE('02入力票（その２）'!I15,'02入力票（その２）'!I17,'02入力票（その２）'!I19)</f>
        <v>自動入力</v>
      </c>
      <c r="H136" s="1214"/>
      <c r="I136" s="1214"/>
      <c r="J136" s="1214"/>
      <c r="K136" s="1214"/>
      <c r="L136" s="1214"/>
      <c r="M136" s="1214"/>
      <c r="N136" s="1214"/>
      <c r="O136" s="1214"/>
      <c r="P136" s="1214"/>
      <c r="Q136" s="1214"/>
      <c r="R136" s="1215"/>
      <c r="S136" s="90"/>
      <c r="T136" s="90"/>
    </row>
    <row r="137" spans="2:20" ht="30" customHeight="1">
      <c r="B137" s="213"/>
      <c r="C137" s="829" t="s">
        <v>675</v>
      </c>
      <c r="D137" s="829"/>
      <c r="E137" s="829"/>
      <c r="F137" s="208"/>
      <c r="G137" s="1349" t="str">
        <f>CONCATENATE('02入力票（その２）'!I14,'02入力票（その２）'!I16,'02入力票（その２）'!I18)</f>
        <v>※　選択してください。</v>
      </c>
      <c r="H137" s="1224"/>
      <c r="I137" s="1224"/>
      <c r="J137" s="1224"/>
      <c r="K137" s="1224"/>
      <c r="L137" s="1224"/>
      <c r="M137" s="1224" t="str">
        <f>'02入力票（その２）'!I20</f>
        <v/>
      </c>
      <c r="N137" s="1224"/>
      <c r="O137" s="1224"/>
      <c r="P137" s="1224"/>
      <c r="Q137" s="1224"/>
      <c r="R137" s="1225"/>
      <c r="S137" s="90"/>
      <c r="T137" s="90"/>
    </row>
    <row r="138" spans="2:20" ht="10.5" customHeight="1">
      <c r="B138" s="90"/>
      <c r="C138" s="208"/>
      <c r="D138" s="208"/>
      <c r="E138" s="209"/>
      <c r="F138" s="209"/>
      <c r="G138" s="218"/>
      <c r="H138" s="218"/>
      <c r="I138" s="218"/>
      <c r="J138" s="218"/>
      <c r="K138" s="218"/>
      <c r="L138" s="218"/>
      <c r="M138" s="218"/>
      <c r="N138" s="218"/>
      <c r="O138" s="218"/>
      <c r="P138" s="90"/>
      <c r="Q138" s="90"/>
      <c r="R138" s="90"/>
      <c r="S138" s="90"/>
      <c r="T138" s="90"/>
    </row>
    <row r="139" spans="2:20" ht="18.75" customHeight="1">
      <c r="B139" s="203"/>
      <c r="C139" s="829" t="s">
        <v>871</v>
      </c>
      <c r="D139" s="829"/>
      <c r="E139" s="829"/>
      <c r="F139" s="207"/>
      <c r="G139" s="1226" t="str">
        <f>'02入力票（その２）'!I22</f>
        <v/>
      </c>
      <c r="H139" s="1227"/>
      <c r="I139" s="1227"/>
      <c r="J139" s="1227"/>
      <c r="K139" s="1227"/>
      <c r="L139" s="1227"/>
      <c r="M139" s="1227"/>
      <c r="N139" s="1227"/>
      <c r="O139" s="1228"/>
      <c r="P139" s="90"/>
      <c r="Q139" s="90"/>
      <c r="R139" s="90"/>
      <c r="S139" s="90"/>
      <c r="T139" s="90"/>
    </row>
    <row r="140" spans="2:20" ht="30" customHeight="1">
      <c r="B140" s="221"/>
      <c r="C140" s="829" t="s">
        <v>609</v>
      </c>
      <c r="D140" s="829"/>
      <c r="E140" s="829"/>
      <c r="F140" s="207"/>
      <c r="G140" s="898" t="str">
        <f>'02入力票（その２）'!I21</f>
        <v/>
      </c>
      <c r="H140" s="899"/>
      <c r="I140" s="899"/>
      <c r="J140" s="899"/>
      <c r="K140" s="899"/>
      <c r="L140" s="899"/>
      <c r="M140" s="899"/>
      <c r="N140" s="899"/>
      <c r="O140" s="900"/>
      <c r="P140" s="90"/>
      <c r="Q140" s="90"/>
      <c r="R140" s="90"/>
      <c r="S140" s="90"/>
      <c r="T140" s="90"/>
    </row>
    <row r="141" spans="2:20" ht="11.25" customHeight="1">
      <c r="B141" s="90"/>
      <c r="C141" s="208"/>
      <c r="D141" s="208"/>
      <c r="E141" s="209"/>
      <c r="F141" s="209"/>
      <c r="G141" s="218"/>
      <c r="H141" s="218"/>
      <c r="I141" s="218"/>
      <c r="J141" s="218"/>
      <c r="K141" s="218"/>
      <c r="L141" s="218"/>
      <c r="M141" s="218"/>
      <c r="N141" s="218"/>
      <c r="O141" s="218"/>
      <c r="P141" s="90"/>
      <c r="Q141" s="90"/>
      <c r="R141" s="90"/>
      <c r="S141" s="90"/>
      <c r="T141" s="90"/>
    </row>
    <row r="142" spans="2:20" ht="18.75" customHeight="1">
      <c r="B142" s="203"/>
      <c r="C142" s="829" t="s">
        <v>871</v>
      </c>
      <c r="D142" s="829"/>
      <c r="E142" s="829"/>
      <c r="F142" s="208"/>
      <c r="G142" s="847" t="s">
        <v>676</v>
      </c>
      <c r="H142" s="847"/>
      <c r="I142" s="222"/>
      <c r="J142" s="1229" t="str">
        <f>'02入力票（その２）'!I25</f>
        <v/>
      </c>
      <c r="K142" s="1230"/>
      <c r="L142" s="1230"/>
      <c r="M142" s="1231"/>
      <c r="N142" s="851"/>
      <c r="O142" s="223"/>
      <c r="P142" s="90"/>
      <c r="Q142" s="90"/>
      <c r="R142" s="90"/>
      <c r="S142" s="90"/>
      <c r="T142" s="90"/>
    </row>
    <row r="143" spans="2:20" ht="30" customHeight="1">
      <c r="B143" s="221"/>
      <c r="C143" s="829" t="s">
        <v>678</v>
      </c>
      <c r="D143" s="829"/>
      <c r="E143" s="829"/>
      <c r="F143" s="208"/>
      <c r="G143" s="685" t="str">
        <f>'02入力票（その２）'!I23</f>
        <v/>
      </c>
      <c r="H143" s="686"/>
      <c r="I143" s="224" t="s">
        <v>679</v>
      </c>
      <c r="J143" s="727" t="str">
        <f>'02入力票（その２）'!I24</f>
        <v/>
      </c>
      <c r="K143" s="987"/>
      <c r="L143" s="987"/>
      <c r="M143" s="728"/>
      <c r="N143" s="851"/>
      <c r="O143" s="223"/>
      <c r="P143" s="90"/>
      <c r="Q143" s="90"/>
      <c r="R143" s="90"/>
      <c r="S143" s="90"/>
      <c r="T143" s="90"/>
    </row>
    <row r="144" spans="2:20" ht="9" customHeight="1">
      <c r="B144" s="90"/>
      <c r="C144" s="208"/>
      <c r="D144" s="208"/>
      <c r="E144" s="209"/>
      <c r="F144" s="209"/>
      <c r="G144" s="225"/>
      <c r="H144" s="225"/>
      <c r="I144" s="225"/>
      <c r="J144" s="225"/>
      <c r="K144" s="225"/>
      <c r="L144" s="225"/>
      <c r="M144" s="225"/>
      <c r="N144" s="225"/>
      <c r="O144" s="225"/>
      <c r="P144" s="90"/>
      <c r="Q144" s="90"/>
      <c r="R144" s="90"/>
      <c r="S144" s="90"/>
      <c r="T144" s="90"/>
    </row>
    <row r="145" spans="2:20" ht="30" customHeight="1">
      <c r="B145" s="203"/>
      <c r="C145" s="829" t="s">
        <v>680</v>
      </c>
      <c r="D145" s="829"/>
      <c r="E145" s="829"/>
      <c r="F145" s="226"/>
      <c r="G145" s="685" t="str">
        <f>'02入力票（その２）'!I26</f>
        <v/>
      </c>
      <c r="H145" s="845"/>
      <c r="I145" s="845"/>
      <c r="J145" s="686"/>
      <c r="L145" s="829" t="s">
        <v>88</v>
      </c>
      <c r="M145" s="955"/>
      <c r="N145" s="740" t="str">
        <f>'02入力票（その２）'!I28</f>
        <v/>
      </c>
      <c r="O145" s="832"/>
      <c r="P145" s="389" t="s">
        <v>90</v>
      </c>
      <c r="Q145" s="90"/>
      <c r="R145" s="90"/>
      <c r="S145" s="90"/>
      <c r="T145" s="90"/>
    </row>
    <row r="146" spans="2:20" ht="9.75" customHeight="1">
      <c r="B146" s="90"/>
      <c r="C146" s="229"/>
      <c r="D146" s="229"/>
      <c r="E146" s="209"/>
      <c r="F146" s="209"/>
      <c r="G146" s="230"/>
      <c r="H146" s="230"/>
      <c r="I146" s="230"/>
      <c r="J146" s="230"/>
      <c r="L146" s="89"/>
      <c r="M146" s="89"/>
      <c r="N146" s="89"/>
      <c r="O146" s="89"/>
      <c r="P146" s="89"/>
      <c r="Q146" s="89"/>
      <c r="R146" s="90"/>
      <c r="S146" s="90"/>
      <c r="T146" s="90"/>
    </row>
    <row r="147" spans="2:20" ht="30" customHeight="1">
      <c r="B147" s="203"/>
      <c r="C147" s="829" t="s">
        <v>681</v>
      </c>
      <c r="D147" s="829"/>
      <c r="E147" s="829"/>
      <c r="F147" s="226"/>
      <c r="G147" s="685" t="str">
        <f>'02入力票（その２）'!I27</f>
        <v/>
      </c>
      <c r="H147" s="845"/>
      <c r="I147" s="845"/>
      <c r="J147" s="686"/>
      <c r="L147" s="1471" t="s">
        <v>2450</v>
      </c>
      <c r="M147" s="1471"/>
      <c r="N147" s="1232" t="str">
        <f>IF('02入力票（その２）'!I29+'02入力票（その２）'!I48=0,"",'02入力票（その２）'!I29+'02入力票（その２）'!I48)</f>
        <v/>
      </c>
      <c r="O147" s="865"/>
      <c r="P147" s="389" t="s">
        <v>92</v>
      </c>
      <c r="Q147" s="90"/>
      <c r="R147" s="90"/>
      <c r="S147" s="90"/>
      <c r="T147" s="90"/>
    </row>
    <row r="148" spans="2:20" ht="10.5" customHeight="1">
      <c r="B148" s="90"/>
      <c r="C148" s="208"/>
      <c r="D148" s="208"/>
      <c r="E148" s="209"/>
      <c r="F148" s="209"/>
      <c r="G148" s="230"/>
      <c r="H148" s="230"/>
      <c r="I148" s="230"/>
      <c r="J148" s="230"/>
      <c r="L148" s="1471"/>
      <c r="M148" s="1471"/>
      <c r="Q148" s="90"/>
      <c r="R148" s="90"/>
      <c r="S148" s="90"/>
      <c r="T148" s="90"/>
    </row>
    <row r="149" spans="2:20" ht="30" customHeight="1">
      <c r="B149" s="203"/>
      <c r="C149" s="829" t="s">
        <v>998</v>
      </c>
      <c r="D149" s="829"/>
      <c r="E149" s="829"/>
      <c r="F149" s="207"/>
      <c r="G149" s="685" t="str">
        <f>'02入力票（その２）'!I30</f>
        <v/>
      </c>
      <c r="H149" s="845"/>
      <c r="I149" s="845"/>
      <c r="J149" s="686"/>
      <c r="L149" s="1469" t="s">
        <v>683</v>
      </c>
      <c r="M149" s="1470"/>
      <c r="N149" s="740" t="str">
        <f>'02入力票（その２）'!I55</f>
        <v/>
      </c>
      <c r="O149" s="832"/>
      <c r="P149" s="89"/>
      <c r="Q149" s="90"/>
      <c r="R149" s="90"/>
      <c r="S149" s="90"/>
      <c r="T149" s="90"/>
    </row>
    <row r="150" spans="2:20" ht="9" customHeight="1">
      <c r="B150" s="90"/>
      <c r="C150" s="208"/>
      <c r="D150" s="208"/>
      <c r="E150" s="209"/>
      <c r="F150" s="90"/>
      <c r="G150" s="90"/>
      <c r="H150" s="90"/>
      <c r="I150" s="90"/>
      <c r="J150" s="90"/>
      <c r="L150" s="90"/>
      <c r="M150" s="90"/>
      <c r="N150" s="90"/>
      <c r="O150" s="90"/>
      <c r="P150" s="90"/>
      <c r="Q150" s="90"/>
      <c r="R150" s="90"/>
      <c r="S150" s="90"/>
      <c r="T150" s="90"/>
    </row>
    <row r="151" spans="2:20" ht="19.5" customHeight="1">
      <c r="B151" s="203"/>
      <c r="C151" s="829" t="s">
        <v>871</v>
      </c>
      <c r="D151" s="829"/>
      <c r="E151" s="829"/>
      <c r="F151" s="208"/>
      <c r="G151" s="740" t="str">
        <f>'02入力票（その２）'!I54</f>
        <v/>
      </c>
      <c r="H151" s="752"/>
      <c r="I151" s="752"/>
      <c r="J151" s="832"/>
      <c r="M151" s="315"/>
      <c r="O151" s="89"/>
      <c r="P151" s="89"/>
      <c r="Q151" s="90"/>
      <c r="R151" s="90"/>
      <c r="S151" s="90"/>
      <c r="T151" s="90"/>
    </row>
    <row r="152" spans="2:20" ht="30" customHeight="1">
      <c r="B152" s="221"/>
      <c r="C152" s="856" t="s">
        <v>682</v>
      </c>
      <c r="D152" s="856"/>
      <c r="E152" s="856"/>
      <c r="F152" s="208"/>
      <c r="G152" s="740" t="str">
        <f>'02入力票（その２）'!I53</f>
        <v/>
      </c>
      <c r="H152" s="752"/>
      <c r="I152" s="752"/>
      <c r="J152" s="832"/>
      <c r="L152" s="1469" t="s">
        <v>684</v>
      </c>
      <c r="M152" s="1470"/>
      <c r="N152" s="740" t="str">
        <f>'02入力票（その２）'!I56</f>
        <v/>
      </c>
      <c r="O152" s="832"/>
      <c r="P152" s="89"/>
      <c r="Q152" s="90"/>
      <c r="R152" s="90"/>
      <c r="S152" s="90"/>
      <c r="T152" s="90"/>
    </row>
    <row r="153" spans="2:20" ht="15" customHeight="1">
      <c r="B153" s="203"/>
      <c r="C153" s="90"/>
      <c r="D153" s="90"/>
      <c r="E153" s="90"/>
      <c r="F153" s="90"/>
      <c r="G153" s="90"/>
      <c r="H153" s="90"/>
      <c r="I153" s="90"/>
      <c r="J153" s="90"/>
      <c r="K153" s="315"/>
      <c r="L153" s="315"/>
      <c r="M153" s="89"/>
      <c r="N153" s="89"/>
      <c r="O153" s="89"/>
      <c r="P153" s="90"/>
      <c r="Q153" s="90"/>
      <c r="R153" s="198"/>
      <c r="S153" s="90"/>
      <c r="T153" s="90"/>
    </row>
    <row r="154" spans="2:20" ht="19.5" customHeight="1">
      <c r="B154" s="90"/>
      <c r="C154" s="90"/>
      <c r="D154" s="90"/>
      <c r="E154" s="90"/>
      <c r="F154" s="90"/>
      <c r="G154" s="90"/>
      <c r="H154" s="90"/>
      <c r="I154" s="90"/>
      <c r="J154" s="90"/>
      <c r="K154" s="90"/>
      <c r="L154" s="90"/>
      <c r="M154" s="90"/>
      <c r="N154" s="90"/>
      <c r="O154" s="90"/>
      <c r="Q154" s="90"/>
      <c r="S154" s="90"/>
      <c r="T154" s="90"/>
    </row>
    <row r="155" spans="2:20" ht="21.9" customHeight="1">
      <c r="B155" s="918" t="s">
        <v>1117</v>
      </c>
      <c r="C155" s="918"/>
      <c r="D155" s="918"/>
      <c r="E155" s="918"/>
      <c r="F155" s="918"/>
      <c r="G155" s="918"/>
      <c r="H155" s="918"/>
      <c r="I155" s="918"/>
      <c r="J155" s="918"/>
      <c r="K155" s="918"/>
      <c r="L155" s="918"/>
      <c r="M155" s="918"/>
      <c r="N155" s="918"/>
      <c r="O155" s="918"/>
      <c r="P155" s="918"/>
      <c r="Q155" s="918"/>
      <c r="R155" s="918"/>
      <c r="S155" s="90"/>
      <c r="T155" s="90"/>
    </row>
    <row r="156" spans="2:20" ht="7.5" customHeight="1">
      <c r="I156" s="90"/>
      <c r="J156" s="90"/>
      <c r="K156" s="90"/>
      <c r="L156" s="90"/>
      <c r="M156" s="90"/>
      <c r="N156" s="90"/>
      <c r="O156" s="90"/>
      <c r="P156" s="90"/>
      <c r="Q156" s="90"/>
      <c r="R156" s="90"/>
      <c r="S156" s="90"/>
      <c r="T156" s="90"/>
    </row>
    <row r="157" spans="2:20" ht="15" customHeight="1">
      <c r="B157" s="390" t="s">
        <v>1118</v>
      </c>
      <c r="C157" s="390"/>
      <c r="D157" s="390"/>
      <c r="E157" s="390"/>
      <c r="F157" s="390"/>
      <c r="G157" s="390"/>
      <c r="H157" s="390"/>
      <c r="I157" s="51"/>
      <c r="J157" s="235"/>
      <c r="K157" s="235"/>
      <c r="L157" s="235"/>
      <c r="M157" s="235"/>
      <c r="N157" s="235"/>
      <c r="O157" s="235"/>
      <c r="P157" s="51"/>
      <c r="Q157" s="51"/>
      <c r="R157" s="322" t="str">
        <f>G140</f>
        <v/>
      </c>
      <c r="S157" s="90"/>
      <c r="T157" s="90"/>
    </row>
    <row r="158" spans="2:20" ht="15" customHeight="1">
      <c r="B158" s="880" t="s">
        <v>538</v>
      </c>
      <c r="C158" s="697" t="s">
        <v>740</v>
      </c>
      <c r="D158" s="623" t="s">
        <v>741</v>
      </c>
      <c r="E158" s="623"/>
      <c r="F158" s="623"/>
      <c r="G158" s="623" t="s">
        <v>99</v>
      </c>
      <c r="H158" s="623" t="s">
        <v>612</v>
      </c>
      <c r="I158" s="623"/>
      <c r="J158" s="623"/>
      <c r="K158" s="623"/>
      <c r="L158" s="623"/>
      <c r="M158" s="623"/>
      <c r="N158" s="697" t="s">
        <v>742</v>
      </c>
      <c r="O158" s="697"/>
      <c r="P158" s="623" t="s">
        <v>636</v>
      </c>
      <c r="Q158" s="623"/>
      <c r="R158" s="623"/>
      <c r="S158" s="90"/>
      <c r="T158" s="90"/>
    </row>
    <row r="159" spans="2:20" ht="15" customHeight="1">
      <c r="B159" s="880"/>
      <c r="C159" s="697"/>
      <c r="D159" s="623"/>
      <c r="E159" s="623"/>
      <c r="F159" s="623"/>
      <c r="G159" s="623"/>
      <c r="H159" s="623"/>
      <c r="I159" s="623"/>
      <c r="J159" s="623"/>
      <c r="K159" s="623"/>
      <c r="L159" s="623"/>
      <c r="M159" s="623"/>
      <c r="N159" s="697" t="s">
        <v>744</v>
      </c>
      <c r="O159" s="697"/>
      <c r="P159" s="623"/>
      <c r="Q159" s="623"/>
      <c r="R159" s="623"/>
      <c r="S159" s="90"/>
      <c r="T159" s="90"/>
    </row>
    <row r="160" spans="2:20" ht="15" customHeight="1">
      <c r="B160" s="623">
        <v>1</v>
      </c>
      <c r="C160" s="623" t="str">
        <f>IF(O131="○","本社登録","－")</f>
        <v>－</v>
      </c>
      <c r="D160" s="697" t="s">
        <v>745</v>
      </c>
      <c r="E160" s="697"/>
      <c r="F160" s="697"/>
      <c r="G160" s="908" t="str">
        <f>'02入力票（その２）'!I12</f>
        <v/>
      </c>
      <c r="H160" s="909" t="str">
        <f>CONCATENATE('02入力票（その２）'!I14,'02入力票（その２）'!I16,'02入力票（その２）'!I18)</f>
        <v>※　選択してください。</v>
      </c>
      <c r="I160" s="910"/>
      <c r="J160" s="910"/>
      <c r="K160" s="910"/>
      <c r="L160" s="910"/>
      <c r="M160" s="911"/>
      <c r="N160" s="697" t="str">
        <f>'02入力票（その２）'!I26</f>
        <v/>
      </c>
      <c r="O160" s="697"/>
      <c r="P160" s="723"/>
      <c r="Q160" s="723"/>
      <c r="R160" s="723"/>
      <c r="S160" s="90"/>
      <c r="T160" s="90"/>
    </row>
    <row r="161" spans="2:20" ht="15" customHeight="1">
      <c r="B161" s="623"/>
      <c r="C161" s="623"/>
      <c r="D161" s="697"/>
      <c r="E161" s="697"/>
      <c r="F161" s="697"/>
      <c r="G161" s="908"/>
      <c r="H161" s="898" t="str">
        <f>'02入力票（その２）'!I20</f>
        <v/>
      </c>
      <c r="I161" s="899"/>
      <c r="J161" s="899"/>
      <c r="K161" s="899"/>
      <c r="L161" s="899"/>
      <c r="M161" s="900"/>
      <c r="N161" s="697" t="str">
        <f>'02入力票（その２）'!I27</f>
        <v/>
      </c>
      <c r="O161" s="697"/>
      <c r="P161" s="723"/>
      <c r="Q161" s="723"/>
      <c r="R161" s="723"/>
      <c r="S161" s="90"/>
      <c r="T161" s="90"/>
    </row>
    <row r="162" spans="2:20" ht="15" customHeight="1">
      <c r="B162" s="623" t="str">
        <f>IF(D162="","",2)</f>
        <v/>
      </c>
      <c r="C162" s="623" t="str">
        <f>IF(O132="○",O132,"－")</f>
        <v>－</v>
      </c>
      <c r="D162" s="697" t="str">
        <f>IF(ISBLANK('02入力票（その２）'!G41),"",'02入力票（その２）'!G41)</f>
        <v/>
      </c>
      <c r="E162" s="697"/>
      <c r="F162" s="697"/>
      <c r="G162" s="908" t="str">
        <f>'02入力票（その２）'!I31</f>
        <v/>
      </c>
      <c r="H162" s="909" t="str">
        <f>CONCATENATE('02入力票（その２）'!I33,'02入力票（その２）'!I35,'02入力票（その２）'!I37)</f>
        <v>※　選択してください。</v>
      </c>
      <c r="I162" s="910"/>
      <c r="J162" s="910"/>
      <c r="K162" s="910"/>
      <c r="L162" s="910"/>
      <c r="M162" s="911"/>
      <c r="N162" s="697" t="str">
        <f>'02入力票（その２）'!I46</f>
        <v/>
      </c>
      <c r="O162" s="697"/>
      <c r="P162" s="723"/>
      <c r="Q162" s="723"/>
      <c r="R162" s="723"/>
      <c r="S162" s="90"/>
      <c r="T162" s="90"/>
    </row>
    <row r="163" spans="2:20" ht="15" customHeight="1">
      <c r="B163" s="623"/>
      <c r="C163" s="623"/>
      <c r="D163" s="697"/>
      <c r="E163" s="697"/>
      <c r="F163" s="697"/>
      <c r="G163" s="908"/>
      <c r="H163" s="898" t="str">
        <f>'02入力票（その２）'!I39</f>
        <v/>
      </c>
      <c r="I163" s="899"/>
      <c r="J163" s="899"/>
      <c r="K163" s="899"/>
      <c r="L163" s="899"/>
      <c r="M163" s="900"/>
      <c r="N163" s="697" t="str">
        <f>'02入力票（その２）'!I47</f>
        <v/>
      </c>
      <c r="O163" s="697"/>
      <c r="P163" s="723"/>
      <c r="Q163" s="723"/>
      <c r="R163" s="723"/>
      <c r="S163" s="90"/>
      <c r="T163" s="90"/>
    </row>
    <row r="164" spans="2:20" ht="15" customHeight="1">
      <c r="B164" s="901"/>
      <c r="C164" s="697"/>
      <c r="D164" s="901"/>
      <c r="E164" s="901"/>
      <c r="F164" s="901"/>
      <c r="G164" s="901"/>
      <c r="H164" s="902"/>
      <c r="I164" s="903"/>
      <c r="J164" s="903"/>
      <c r="K164" s="903"/>
      <c r="L164" s="903"/>
      <c r="M164" s="904"/>
      <c r="N164" s="901"/>
      <c r="O164" s="901"/>
      <c r="P164" s="723"/>
      <c r="Q164" s="723"/>
      <c r="R164" s="723"/>
      <c r="S164" s="90"/>
      <c r="T164" s="90"/>
    </row>
    <row r="165" spans="2:20" ht="15" customHeight="1">
      <c r="B165" s="901"/>
      <c r="C165" s="697"/>
      <c r="D165" s="901"/>
      <c r="E165" s="901"/>
      <c r="F165" s="901"/>
      <c r="G165" s="901"/>
      <c r="H165" s="905"/>
      <c r="I165" s="906"/>
      <c r="J165" s="906"/>
      <c r="K165" s="906"/>
      <c r="L165" s="906"/>
      <c r="M165" s="907"/>
      <c r="N165" s="901"/>
      <c r="O165" s="901"/>
      <c r="P165" s="723"/>
      <c r="Q165" s="723"/>
      <c r="R165" s="723"/>
      <c r="S165" s="90"/>
      <c r="T165" s="90"/>
    </row>
    <row r="166" spans="2:20" ht="15" customHeight="1">
      <c r="B166" s="901"/>
      <c r="C166" s="697"/>
      <c r="D166" s="901"/>
      <c r="E166" s="901"/>
      <c r="F166" s="901"/>
      <c r="G166" s="901"/>
      <c r="H166" s="902"/>
      <c r="I166" s="903"/>
      <c r="J166" s="903"/>
      <c r="K166" s="903"/>
      <c r="L166" s="903"/>
      <c r="M166" s="904"/>
      <c r="N166" s="901"/>
      <c r="O166" s="901"/>
      <c r="P166" s="723"/>
      <c r="Q166" s="723"/>
      <c r="R166" s="723"/>
      <c r="S166" s="90"/>
      <c r="T166" s="90"/>
    </row>
    <row r="167" spans="2:20" ht="15" customHeight="1">
      <c r="B167" s="901"/>
      <c r="C167" s="697"/>
      <c r="D167" s="901"/>
      <c r="E167" s="901"/>
      <c r="F167" s="901"/>
      <c r="G167" s="901"/>
      <c r="H167" s="905"/>
      <c r="I167" s="906"/>
      <c r="J167" s="906"/>
      <c r="K167" s="906"/>
      <c r="L167" s="906"/>
      <c r="M167" s="907"/>
      <c r="N167" s="901"/>
      <c r="O167" s="901"/>
      <c r="P167" s="723"/>
      <c r="Q167" s="723"/>
      <c r="R167" s="723"/>
      <c r="S167" s="90"/>
      <c r="T167" s="90"/>
    </row>
    <row r="168" spans="2:20" ht="15" customHeight="1">
      <c r="B168" s="901"/>
      <c r="C168" s="697"/>
      <c r="D168" s="901"/>
      <c r="E168" s="901"/>
      <c r="F168" s="901"/>
      <c r="G168" s="901"/>
      <c r="H168" s="902"/>
      <c r="I168" s="903"/>
      <c r="J168" s="903"/>
      <c r="K168" s="903"/>
      <c r="L168" s="903"/>
      <c r="M168" s="904"/>
      <c r="N168" s="901"/>
      <c r="O168" s="901"/>
      <c r="P168" s="723"/>
      <c r="Q168" s="723"/>
      <c r="R168" s="723"/>
      <c r="S168" s="90"/>
      <c r="T168" s="90"/>
    </row>
    <row r="169" spans="2:20" ht="15" customHeight="1">
      <c r="B169" s="901"/>
      <c r="C169" s="697"/>
      <c r="D169" s="901"/>
      <c r="E169" s="901"/>
      <c r="F169" s="901"/>
      <c r="G169" s="901"/>
      <c r="H169" s="905"/>
      <c r="I169" s="906"/>
      <c r="J169" s="906"/>
      <c r="K169" s="906"/>
      <c r="L169" s="906"/>
      <c r="M169" s="907"/>
      <c r="N169" s="901"/>
      <c r="O169" s="901"/>
      <c r="P169" s="723"/>
      <c r="Q169" s="723"/>
      <c r="R169" s="723"/>
      <c r="S169" s="90"/>
      <c r="T169" s="90"/>
    </row>
    <row r="170" spans="2:20" ht="15" customHeight="1">
      <c r="B170" s="901"/>
      <c r="C170" s="697"/>
      <c r="D170" s="901"/>
      <c r="E170" s="901"/>
      <c r="F170" s="901"/>
      <c r="G170" s="901"/>
      <c r="H170" s="902"/>
      <c r="I170" s="903"/>
      <c r="J170" s="903"/>
      <c r="K170" s="903"/>
      <c r="L170" s="903"/>
      <c r="M170" s="904"/>
      <c r="N170" s="901"/>
      <c r="O170" s="901"/>
      <c r="P170" s="723"/>
      <c r="Q170" s="723"/>
      <c r="R170" s="723"/>
      <c r="S170" s="90"/>
      <c r="T170" s="90"/>
    </row>
    <row r="171" spans="2:20" ht="15" customHeight="1">
      <c r="B171" s="901"/>
      <c r="C171" s="697"/>
      <c r="D171" s="901"/>
      <c r="E171" s="901"/>
      <c r="F171" s="901"/>
      <c r="G171" s="901"/>
      <c r="H171" s="905"/>
      <c r="I171" s="906"/>
      <c r="J171" s="906"/>
      <c r="K171" s="906"/>
      <c r="L171" s="906"/>
      <c r="M171" s="907"/>
      <c r="N171" s="901"/>
      <c r="O171" s="901"/>
      <c r="P171" s="723"/>
      <c r="Q171" s="723"/>
      <c r="R171" s="723"/>
      <c r="S171" s="90"/>
      <c r="T171" s="90"/>
    </row>
    <row r="172" spans="2:20" ht="15" customHeight="1">
      <c r="B172" s="901"/>
      <c r="C172" s="697"/>
      <c r="D172" s="901"/>
      <c r="E172" s="901"/>
      <c r="F172" s="901"/>
      <c r="G172" s="901"/>
      <c r="H172" s="902"/>
      <c r="I172" s="903"/>
      <c r="J172" s="903"/>
      <c r="K172" s="903"/>
      <c r="L172" s="903"/>
      <c r="M172" s="904"/>
      <c r="N172" s="901"/>
      <c r="O172" s="901"/>
      <c r="P172" s="723"/>
      <c r="Q172" s="723"/>
      <c r="R172" s="723"/>
      <c r="S172" s="90"/>
      <c r="T172" s="90"/>
    </row>
    <row r="173" spans="2:20" ht="15" customHeight="1">
      <c r="B173" s="901"/>
      <c r="C173" s="697"/>
      <c r="D173" s="901"/>
      <c r="E173" s="901"/>
      <c r="F173" s="901"/>
      <c r="G173" s="901"/>
      <c r="H173" s="905"/>
      <c r="I173" s="906"/>
      <c r="J173" s="906"/>
      <c r="K173" s="906"/>
      <c r="L173" s="906"/>
      <c r="M173" s="907"/>
      <c r="N173" s="901"/>
      <c r="O173" s="901"/>
      <c r="P173" s="723"/>
      <c r="Q173" s="723"/>
      <c r="R173" s="723"/>
      <c r="S173" s="90"/>
      <c r="T173" s="90"/>
    </row>
    <row r="174" spans="2:20" ht="15" customHeight="1">
      <c r="B174" s="901"/>
      <c r="C174" s="697"/>
      <c r="D174" s="901"/>
      <c r="E174" s="901"/>
      <c r="F174" s="901"/>
      <c r="G174" s="901"/>
      <c r="H174" s="902"/>
      <c r="I174" s="903"/>
      <c r="J174" s="903"/>
      <c r="K174" s="903"/>
      <c r="L174" s="903"/>
      <c r="M174" s="904"/>
      <c r="N174" s="901"/>
      <c r="O174" s="901"/>
      <c r="P174" s="723"/>
      <c r="Q174" s="723"/>
      <c r="R174" s="723"/>
      <c r="S174" s="90"/>
      <c r="T174" s="90"/>
    </row>
    <row r="175" spans="2:20" ht="15" customHeight="1">
      <c r="B175" s="901"/>
      <c r="C175" s="697"/>
      <c r="D175" s="901"/>
      <c r="E175" s="901"/>
      <c r="F175" s="901"/>
      <c r="G175" s="901"/>
      <c r="H175" s="905"/>
      <c r="I175" s="906"/>
      <c r="J175" s="906"/>
      <c r="K175" s="906"/>
      <c r="L175" s="906"/>
      <c r="M175" s="907"/>
      <c r="N175" s="901"/>
      <c r="O175" s="901"/>
      <c r="P175" s="723"/>
      <c r="Q175" s="723"/>
      <c r="R175" s="723"/>
      <c r="S175" s="90"/>
      <c r="T175" s="90"/>
    </row>
    <row r="176" spans="2:20" ht="15" customHeight="1">
      <c r="B176" s="901"/>
      <c r="C176" s="697"/>
      <c r="D176" s="901"/>
      <c r="E176" s="901"/>
      <c r="F176" s="901"/>
      <c r="G176" s="901"/>
      <c r="H176" s="902"/>
      <c r="I176" s="903"/>
      <c r="J176" s="903"/>
      <c r="K176" s="903"/>
      <c r="L176" s="903"/>
      <c r="M176" s="904"/>
      <c r="N176" s="901"/>
      <c r="O176" s="901"/>
      <c r="P176" s="723"/>
      <c r="Q176" s="723"/>
      <c r="R176" s="723"/>
      <c r="S176" s="90"/>
      <c r="T176" s="90"/>
    </row>
    <row r="177" spans="1:20" ht="15" customHeight="1">
      <c r="B177" s="901"/>
      <c r="C177" s="697"/>
      <c r="D177" s="901"/>
      <c r="E177" s="901"/>
      <c r="F177" s="901"/>
      <c r="G177" s="901"/>
      <c r="H177" s="905"/>
      <c r="I177" s="906"/>
      <c r="J177" s="906"/>
      <c r="K177" s="906"/>
      <c r="L177" s="906"/>
      <c r="M177" s="907"/>
      <c r="N177" s="901"/>
      <c r="O177" s="901"/>
      <c r="P177" s="723"/>
      <c r="Q177" s="723"/>
      <c r="R177" s="723"/>
      <c r="S177" s="90"/>
      <c r="T177" s="90"/>
    </row>
    <row r="178" spans="1:20" ht="15" customHeight="1">
      <c r="B178" s="901"/>
      <c r="C178" s="697"/>
      <c r="D178" s="901"/>
      <c r="E178" s="901"/>
      <c r="F178" s="901"/>
      <c r="G178" s="901"/>
      <c r="H178" s="902"/>
      <c r="I178" s="903"/>
      <c r="J178" s="903"/>
      <c r="K178" s="903"/>
      <c r="L178" s="903"/>
      <c r="M178" s="904"/>
      <c r="N178" s="901"/>
      <c r="O178" s="901"/>
      <c r="P178" s="723"/>
      <c r="Q178" s="723"/>
      <c r="R178" s="723"/>
      <c r="S178" s="90"/>
      <c r="T178" s="90"/>
    </row>
    <row r="179" spans="1:20" ht="15" customHeight="1">
      <c r="B179" s="901"/>
      <c r="C179" s="697"/>
      <c r="D179" s="901"/>
      <c r="E179" s="901"/>
      <c r="F179" s="901"/>
      <c r="G179" s="901"/>
      <c r="H179" s="905"/>
      <c r="I179" s="906"/>
      <c r="J179" s="906"/>
      <c r="K179" s="906"/>
      <c r="L179" s="906"/>
      <c r="M179" s="907"/>
      <c r="N179" s="901"/>
      <c r="O179" s="901"/>
      <c r="P179" s="723"/>
      <c r="Q179" s="723"/>
      <c r="R179" s="723"/>
      <c r="S179" s="90"/>
      <c r="T179" s="90"/>
    </row>
    <row r="180" spans="1:20" ht="15" customHeight="1">
      <c r="B180" s="901"/>
      <c r="C180" s="697"/>
      <c r="D180" s="901"/>
      <c r="E180" s="901"/>
      <c r="F180" s="901"/>
      <c r="G180" s="901"/>
      <c r="H180" s="902"/>
      <c r="I180" s="903"/>
      <c r="J180" s="903"/>
      <c r="K180" s="903"/>
      <c r="L180" s="903"/>
      <c r="M180" s="904"/>
      <c r="N180" s="901"/>
      <c r="O180" s="901"/>
      <c r="P180" s="723"/>
      <c r="Q180" s="723"/>
      <c r="R180" s="723"/>
      <c r="S180" s="90"/>
      <c r="T180" s="90"/>
    </row>
    <row r="181" spans="1:20" ht="15" customHeight="1">
      <c r="B181" s="901"/>
      <c r="C181" s="697"/>
      <c r="D181" s="901"/>
      <c r="E181" s="901"/>
      <c r="F181" s="901"/>
      <c r="G181" s="901"/>
      <c r="H181" s="905"/>
      <c r="I181" s="906"/>
      <c r="J181" s="906"/>
      <c r="K181" s="906"/>
      <c r="L181" s="906"/>
      <c r="M181" s="907"/>
      <c r="N181" s="901"/>
      <c r="O181" s="901"/>
      <c r="P181" s="723"/>
      <c r="Q181" s="723"/>
      <c r="R181" s="723"/>
      <c r="S181" s="90"/>
      <c r="T181" s="90"/>
    </row>
    <row r="182" spans="1:20" ht="15" customHeight="1">
      <c r="B182" s="901"/>
      <c r="C182" s="697"/>
      <c r="D182" s="901"/>
      <c r="E182" s="901"/>
      <c r="F182" s="901"/>
      <c r="G182" s="901"/>
      <c r="H182" s="902"/>
      <c r="I182" s="903"/>
      <c r="J182" s="903"/>
      <c r="K182" s="903"/>
      <c r="L182" s="903"/>
      <c r="M182" s="904"/>
      <c r="N182" s="901"/>
      <c r="O182" s="901"/>
      <c r="P182" s="723"/>
      <c r="Q182" s="723"/>
      <c r="R182" s="723"/>
      <c r="S182" s="90"/>
      <c r="T182" s="90"/>
    </row>
    <row r="183" spans="1:20" ht="15" customHeight="1">
      <c r="B183" s="901"/>
      <c r="C183" s="697"/>
      <c r="D183" s="901"/>
      <c r="E183" s="901"/>
      <c r="F183" s="901"/>
      <c r="G183" s="901"/>
      <c r="H183" s="905"/>
      <c r="I183" s="906"/>
      <c r="J183" s="906"/>
      <c r="K183" s="906"/>
      <c r="L183" s="906"/>
      <c r="M183" s="907"/>
      <c r="N183" s="901"/>
      <c r="O183" s="901"/>
      <c r="P183" s="723"/>
      <c r="Q183" s="723"/>
      <c r="R183" s="723"/>
      <c r="S183" s="90"/>
      <c r="T183" s="90"/>
    </row>
    <row r="184" spans="1:20" ht="15" customHeight="1">
      <c r="B184" s="90" t="s">
        <v>746</v>
      </c>
      <c r="C184" s="90"/>
      <c r="D184" s="90"/>
      <c r="E184" s="90"/>
      <c r="F184" s="90"/>
      <c r="G184" s="90"/>
      <c r="H184" s="90"/>
      <c r="I184" s="90"/>
      <c r="J184" s="90"/>
      <c r="K184" s="90"/>
      <c r="L184" s="90"/>
      <c r="M184" s="90"/>
      <c r="N184" s="90"/>
      <c r="O184" s="90"/>
      <c r="S184" s="90"/>
      <c r="T184" s="90"/>
    </row>
    <row r="185" spans="1:20" ht="15" customHeight="1">
      <c r="B185" s="90">
        <v>1</v>
      </c>
      <c r="C185" s="875" t="s">
        <v>747</v>
      </c>
      <c r="D185" s="875"/>
      <c r="E185" s="875"/>
      <c r="F185" s="875"/>
      <c r="G185" s="875"/>
      <c r="H185" s="875"/>
      <c r="I185" s="875"/>
      <c r="J185" s="875"/>
      <c r="K185" s="875"/>
      <c r="L185" s="875"/>
      <c r="M185" s="875"/>
      <c r="N185" s="875"/>
      <c r="O185" s="875"/>
      <c r="P185" s="875"/>
      <c r="Q185" s="875"/>
      <c r="R185" s="90"/>
      <c r="S185" s="90"/>
      <c r="T185" s="90"/>
    </row>
    <row r="186" spans="1:20" ht="15" customHeight="1">
      <c r="B186" s="90">
        <v>2</v>
      </c>
      <c r="C186" s="235" t="s">
        <v>2444</v>
      </c>
      <c r="D186" s="235"/>
      <c r="E186" s="235"/>
      <c r="F186" s="235"/>
      <c r="G186" s="235"/>
      <c r="H186" s="235"/>
      <c r="I186" s="235"/>
      <c r="J186" s="235"/>
      <c r="K186" s="235"/>
      <c r="L186" s="235"/>
      <c r="M186" s="235"/>
      <c r="N186" s="235"/>
      <c r="O186" s="235"/>
      <c r="P186" s="235"/>
      <c r="Q186" s="235"/>
      <c r="R186" s="90"/>
      <c r="S186" s="90"/>
      <c r="T186" s="90"/>
    </row>
    <row r="187" spans="1:20" ht="15" customHeight="1">
      <c r="B187" s="90"/>
      <c r="C187" s="235"/>
      <c r="D187" s="235"/>
      <c r="E187" s="235"/>
      <c r="F187" s="235"/>
      <c r="G187" s="235"/>
      <c r="H187" s="235"/>
      <c r="I187" s="235"/>
      <c r="J187" s="235"/>
      <c r="K187" s="235"/>
      <c r="L187" s="235"/>
      <c r="M187" s="235"/>
      <c r="N187" s="235"/>
      <c r="O187" s="235"/>
      <c r="P187" s="235"/>
      <c r="Q187" s="235"/>
      <c r="R187" s="90"/>
      <c r="S187" s="90"/>
      <c r="T187" s="90"/>
    </row>
    <row r="188" spans="1:20" ht="15" customHeight="1">
      <c r="B188" s="90"/>
      <c r="C188" s="235"/>
      <c r="D188" s="235"/>
      <c r="E188" s="235"/>
      <c r="F188" s="235"/>
      <c r="G188" s="235"/>
      <c r="H188" s="235"/>
      <c r="I188" s="235"/>
      <c r="J188" s="235"/>
      <c r="K188" s="235"/>
      <c r="L188" s="235"/>
      <c r="M188" s="235"/>
      <c r="N188" s="235"/>
      <c r="O188" s="235"/>
      <c r="P188" s="235"/>
      <c r="Q188" s="235"/>
      <c r="R188" s="90"/>
      <c r="S188" s="90"/>
      <c r="T188" s="90"/>
    </row>
    <row r="189" spans="1:20" ht="15" customHeight="1">
      <c r="B189" s="90"/>
      <c r="C189" s="235"/>
      <c r="D189" s="235"/>
      <c r="E189" s="235"/>
      <c r="F189" s="235"/>
      <c r="G189" s="235"/>
      <c r="H189" s="235"/>
      <c r="I189" s="235"/>
      <c r="J189" s="235"/>
      <c r="K189" s="235"/>
      <c r="L189" s="235"/>
      <c r="M189" s="235"/>
      <c r="N189" s="235"/>
      <c r="O189" s="235"/>
      <c r="Q189" s="202"/>
      <c r="R189" s="198"/>
      <c r="S189" s="90"/>
      <c r="T189" s="90"/>
    </row>
    <row r="190" spans="1:20" ht="15" customHeight="1">
      <c r="B190" s="90"/>
      <c r="C190" s="90"/>
      <c r="D190" s="90"/>
      <c r="E190" s="90"/>
      <c r="F190" s="90"/>
      <c r="G190" s="90"/>
      <c r="H190" s="90"/>
      <c r="I190" s="90"/>
      <c r="J190" s="90"/>
      <c r="K190" s="90"/>
      <c r="L190" s="90"/>
      <c r="M190" s="90"/>
      <c r="N190" s="90"/>
      <c r="O190" s="90"/>
      <c r="P190" s="90"/>
      <c r="Q190" s="90"/>
      <c r="R190" s="90"/>
      <c r="S190" s="90"/>
      <c r="T190" s="90"/>
    </row>
    <row r="191" spans="1:20" ht="19.5" customHeight="1">
      <c r="B191" s="235"/>
      <c r="C191" s="235"/>
      <c r="D191" s="90"/>
      <c r="E191" s="90"/>
      <c r="F191" s="90"/>
      <c r="G191" s="90"/>
      <c r="H191" s="90"/>
      <c r="I191" s="90"/>
      <c r="J191" s="90"/>
      <c r="K191" s="90"/>
      <c r="L191" s="90"/>
      <c r="M191" s="90"/>
      <c r="N191" s="90"/>
      <c r="O191" s="90"/>
      <c r="P191" s="90"/>
      <c r="Q191" s="90"/>
      <c r="R191" s="90"/>
      <c r="S191" s="90"/>
      <c r="T191" s="90"/>
    </row>
    <row r="192" spans="1:20" ht="21.9" customHeight="1">
      <c r="A192" s="917" t="s">
        <v>1572</v>
      </c>
      <c r="B192" s="917"/>
      <c r="C192" s="917"/>
      <c r="D192" s="917"/>
      <c r="E192" s="917"/>
      <c r="F192" s="917"/>
      <c r="G192" s="917"/>
      <c r="H192" s="917"/>
      <c r="I192" s="917"/>
      <c r="J192" s="917"/>
      <c r="K192" s="917"/>
      <c r="L192" s="917"/>
      <c r="M192" s="917"/>
      <c r="N192" s="917"/>
      <c r="O192" s="917"/>
      <c r="P192" s="917"/>
      <c r="Q192" s="917"/>
      <c r="R192" s="917"/>
      <c r="S192" s="90"/>
      <c r="T192" s="90"/>
    </row>
    <row r="193" spans="2:25" ht="8.4" customHeight="1">
      <c r="B193" s="90"/>
      <c r="C193" s="90"/>
      <c r="D193" s="227"/>
      <c r="E193" s="227"/>
      <c r="F193" s="89"/>
      <c r="G193" s="89"/>
      <c r="H193" s="89"/>
      <c r="I193" s="89"/>
      <c r="J193" s="89"/>
      <c r="K193" s="89"/>
      <c r="L193" s="89"/>
      <c r="M193" s="89"/>
      <c r="N193" s="89"/>
      <c r="O193" s="90"/>
      <c r="P193" s="90"/>
      <c r="Q193" s="90"/>
      <c r="R193" s="90"/>
      <c r="S193" s="90"/>
      <c r="T193" s="90"/>
    </row>
    <row r="194" spans="2:25" ht="15" customHeight="1">
      <c r="B194" s="90"/>
      <c r="C194" s="90"/>
      <c r="D194" s="90"/>
      <c r="E194" s="90"/>
      <c r="F194" s="90"/>
      <c r="G194" s="90"/>
      <c r="H194" s="90"/>
      <c r="I194" s="90"/>
      <c r="J194" s="90"/>
      <c r="K194" s="90"/>
      <c r="L194" s="90"/>
      <c r="M194" s="90"/>
      <c r="N194" s="1473" t="str">
        <f>IF(ISBLANK('02入力票（その２）'!$G$168),"年　　　月　　　日",'02入力票（その２）'!$G$168)</f>
        <v>年　　　月　　　日</v>
      </c>
      <c r="O194" s="1473"/>
      <c r="P194" s="1473"/>
      <c r="Q194" s="1473"/>
      <c r="R194" s="327"/>
      <c r="S194" s="391"/>
      <c r="T194" s="391"/>
      <c r="U194" s="392"/>
      <c r="V194" s="392"/>
      <c r="W194" s="392"/>
      <c r="X194" s="392"/>
      <c r="Y194" s="392"/>
    </row>
    <row r="195" spans="2:25" ht="25.5" customHeight="1">
      <c r="B195" s="90"/>
      <c r="C195" s="932" t="s">
        <v>2516</v>
      </c>
      <c r="D195" s="697"/>
      <c r="E195" s="697"/>
      <c r="F195" s="697"/>
      <c r="G195" s="697"/>
      <c r="H195" s="697"/>
      <c r="I195" s="697"/>
      <c r="J195" s="623" t="s">
        <v>673</v>
      </c>
      <c r="K195" s="90"/>
      <c r="L195" s="90"/>
      <c r="M195" s="90"/>
      <c r="N195" s="90"/>
      <c r="O195" s="90"/>
      <c r="P195" s="90"/>
      <c r="Q195" s="90"/>
      <c r="R195" s="90"/>
      <c r="S195" s="90"/>
      <c r="T195" s="90"/>
    </row>
    <row r="196" spans="2:25" ht="25.5" customHeight="1">
      <c r="B196" s="90"/>
      <c r="C196" s="697"/>
      <c r="D196" s="697"/>
      <c r="E196" s="697"/>
      <c r="F196" s="697"/>
      <c r="G196" s="697"/>
      <c r="H196" s="697"/>
      <c r="I196" s="697"/>
      <c r="J196" s="623"/>
      <c r="K196" s="90"/>
      <c r="L196" s="90"/>
      <c r="M196" s="90"/>
      <c r="N196" s="90"/>
      <c r="O196" s="90"/>
      <c r="P196" s="90"/>
      <c r="Q196" s="90"/>
      <c r="R196" s="90"/>
      <c r="S196" s="90"/>
      <c r="T196" s="90"/>
    </row>
    <row r="197" spans="2:25" ht="25.5" customHeight="1">
      <c r="B197" s="90"/>
      <c r="C197" s="697"/>
      <c r="D197" s="697"/>
      <c r="E197" s="697"/>
      <c r="F197" s="697"/>
      <c r="G197" s="697"/>
      <c r="H197" s="697"/>
      <c r="I197" s="697"/>
      <c r="J197" s="623"/>
      <c r="K197" s="90"/>
      <c r="L197" s="90"/>
      <c r="M197" s="90"/>
      <c r="N197" s="90"/>
      <c r="O197" s="90"/>
      <c r="P197" s="90"/>
      <c r="Q197" s="90"/>
      <c r="R197" s="90"/>
      <c r="S197" s="90"/>
      <c r="T197" s="90"/>
    </row>
    <row r="198" spans="2:25" ht="15" customHeight="1">
      <c r="B198" s="90"/>
      <c r="C198" s="90"/>
      <c r="D198" s="90"/>
      <c r="E198" s="90"/>
      <c r="F198" s="90"/>
      <c r="G198" s="90"/>
      <c r="H198" s="90"/>
      <c r="I198" s="90"/>
      <c r="J198" s="90"/>
      <c r="K198" s="90"/>
      <c r="L198" s="90"/>
      <c r="M198" s="90"/>
      <c r="N198" s="90"/>
      <c r="O198" s="90"/>
      <c r="P198" s="90"/>
      <c r="Q198" s="90"/>
      <c r="R198" s="90"/>
      <c r="S198" s="90"/>
      <c r="T198" s="90"/>
    </row>
    <row r="199" spans="2:25" ht="15" customHeight="1">
      <c r="B199" s="90"/>
      <c r="C199" s="90"/>
      <c r="D199" s="90"/>
      <c r="E199" s="90"/>
      <c r="F199" s="208"/>
      <c r="G199" s="829" t="s">
        <v>44</v>
      </c>
      <c r="H199" s="829"/>
      <c r="I199" s="312" t="s">
        <v>1119</v>
      </c>
      <c r="J199" s="393" t="str">
        <f>'02入力票（その２）'!I12</f>
        <v/>
      </c>
      <c r="K199" s="201"/>
      <c r="L199" s="394"/>
      <c r="M199" s="394"/>
      <c r="N199" s="394"/>
      <c r="O199" s="90"/>
      <c r="P199" s="90"/>
      <c r="Q199" s="90"/>
      <c r="R199" s="90"/>
      <c r="S199" s="90"/>
      <c r="T199" s="90"/>
    </row>
    <row r="200" spans="2:25" ht="15" customHeight="1">
      <c r="B200" s="90"/>
      <c r="C200" s="90"/>
      <c r="D200" s="90"/>
      <c r="E200" s="90"/>
      <c r="F200" s="208"/>
      <c r="G200" s="209"/>
      <c r="H200" s="208"/>
      <c r="I200" s="265"/>
      <c r="J200" s="89" t="str">
        <f>CONCATENATE(H160,"　",H161)</f>
        <v>※　選択してください。　</v>
      </c>
      <c r="K200" s="266"/>
      <c r="L200" s="266"/>
      <c r="M200" s="266"/>
      <c r="N200" s="266"/>
      <c r="O200" s="266"/>
      <c r="P200" s="266"/>
      <c r="Q200" s="90"/>
      <c r="R200" s="90"/>
      <c r="S200" s="90"/>
      <c r="T200" s="90"/>
    </row>
    <row r="201" spans="2:25" ht="15" customHeight="1">
      <c r="B201" s="90"/>
      <c r="C201" s="90"/>
      <c r="D201" s="90"/>
      <c r="E201" s="90"/>
      <c r="F201" s="208"/>
      <c r="G201" s="209"/>
      <c r="H201" s="208"/>
      <c r="I201" s="265"/>
      <c r="J201" s="89"/>
      <c r="K201" s="266"/>
      <c r="L201" s="266"/>
      <c r="M201" s="266"/>
      <c r="N201" s="266"/>
      <c r="O201" s="266"/>
      <c r="P201" s="266"/>
      <c r="Q201" s="90"/>
      <c r="R201" s="90"/>
      <c r="S201" s="90"/>
      <c r="T201" s="90"/>
    </row>
    <row r="202" spans="2:25" ht="15" customHeight="1">
      <c r="B202" s="90"/>
      <c r="C202" s="90"/>
      <c r="D202" s="1472" t="s">
        <v>751</v>
      </c>
      <c r="E202" s="1472"/>
      <c r="F202" s="208"/>
      <c r="G202" s="829" t="s">
        <v>609</v>
      </c>
      <c r="H202" s="829"/>
      <c r="I202" s="235"/>
      <c r="J202" s="89" t="str">
        <f>'02入力票（その２）'!I21</f>
        <v/>
      </c>
      <c r="K202" s="89"/>
      <c r="L202" s="89"/>
      <c r="M202" s="89"/>
      <c r="N202" s="89"/>
      <c r="O202" s="90"/>
      <c r="P202" s="90"/>
      <c r="Q202" s="90"/>
      <c r="R202" s="90"/>
      <c r="S202" s="90"/>
      <c r="T202" s="90"/>
    </row>
    <row r="203" spans="2:25" ht="15" customHeight="1">
      <c r="B203" s="90"/>
      <c r="C203" s="90"/>
      <c r="D203" s="90"/>
      <c r="E203" s="90"/>
      <c r="F203" s="208"/>
      <c r="G203" s="209"/>
      <c r="H203" s="208"/>
      <c r="I203" s="235"/>
      <c r="J203" s="89"/>
      <c r="K203" s="89"/>
      <c r="L203" s="89"/>
      <c r="M203" s="89"/>
      <c r="N203" s="89"/>
      <c r="O203" s="90"/>
      <c r="P203" s="90"/>
      <c r="Q203" s="90"/>
      <c r="R203" s="90"/>
      <c r="S203" s="90"/>
      <c r="T203" s="90"/>
    </row>
    <row r="204" spans="2:25" ht="15" customHeight="1">
      <c r="B204" s="90"/>
      <c r="C204" s="90"/>
      <c r="D204" s="90"/>
      <c r="E204" s="90"/>
      <c r="F204" s="208"/>
      <c r="G204" s="829" t="s">
        <v>752</v>
      </c>
      <c r="H204" s="829"/>
      <c r="I204" s="255"/>
      <c r="J204" s="89" t="str">
        <f>CONCATENATE('02入力票（その２）'!I23,"　",'02入力票（その２）'!I24)</f>
        <v>　</v>
      </c>
      <c r="K204" s="89"/>
      <c r="L204" s="89"/>
      <c r="M204" s="89"/>
      <c r="N204" s="89"/>
      <c r="O204" s="255" t="s">
        <v>753</v>
      </c>
      <c r="Q204" s="90"/>
      <c r="R204" s="90"/>
      <c r="S204" s="90"/>
      <c r="T204" s="90"/>
    </row>
    <row r="205" spans="2:25" ht="15" customHeight="1">
      <c r="B205" s="90"/>
      <c r="C205" s="90"/>
      <c r="D205" s="90"/>
      <c r="E205" s="90"/>
      <c r="F205" s="208"/>
      <c r="G205" s="209"/>
      <c r="H205" s="208"/>
      <c r="I205" s="235"/>
      <c r="J205" s="89"/>
      <c r="K205" s="89"/>
      <c r="L205" s="89"/>
      <c r="M205" s="89"/>
      <c r="N205" s="89"/>
      <c r="O205" s="90"/>
      <c r="P205" s="90"/>
      <c r="Q205" s="90"/>
      <c r="R205" s="90"/>
      <c r="S205" s="90"/>
      <c r="T205" s="90"/>
    </row>
    <row r="206" spans="2:25" ht="15" customHeight="1">
      <c r="B206" s="90"/>
      <c r="C206" s="90"/>
      <c r="D206" s="90"/>
      <c r="E206" s="90"/>
      <c r="F206" s="208"/>
      <c r="G206" s="829" t="s">
        <v>614</v>
      </c>
      <c r="H206" s="829"/>
      <c r="I206" s="235"/>
      <c r="J206" s="90" t="str">
        <f>'02入力票（その２）'!I26</f>
        <v/>
      </c>
      <c r="K206" s="90"/>
      <c r="L206" s="90"/>
      <c r="M206" s="90"/>
      <c r="N206" s="90"/>
      <c r="O206" s="90"/>
      <c r="P206" s="90"/>
      <c r="Q206" s="90"/>
      <c r="R206" s="90"/>
      <c r="S206" s="90"/>
      <c r="T206" s="90"/>
    </row>
    <row r="207" spans="2:25" ht="15" customHeight="1">
      <c r="B207" s="90"/>
      <c r="C207" s="90"/>
      <c r="D207" s="90"/>
      <c r="E207" s="90"/>
      <c r="F207" s="90"/>
      <c r="G207" s="90"/>
      <c r="H207" s="90"/>
      <c r="I207" s="90"/>
      <c r="J207" s="90"/>
      <c r="K207" s="90"/>
      <c r="L207" s="90"/>
      <c r="M207" s="90"/>
      <c r="N207" s="90"/>
      <c r="O207" s="90"/>
      <c r="P207" s="90"/>
      <c r="Q207" s="90"/>
      <c r="R207" s="90"/>
      <c r="S207" s="90"/>
      <c r="T207" s="90"/>
    </row>
    <row r="208" spans="2:25" ht="15" customHeight="1">
      <c r="B208" s="90"/>
      <c r="C208" s="90"/>
      <c r="D208" s="90"/>
      <c r="E208" s="90"/>
      <c r="F208" s="90"/>
      <c r="G208" s="90"/>
      <c r="H208" s="90"/>
      <c r="I208" s="90"/>
      <c r="J208" s="90"/>
      <c r="K208" s="90"/>
      <c r="L208" s="90"/>
      <c r="M208" s="90"/>
      <c r="N208" s="90"/>
      <c r="O208" s="90"/>
      <c r="P208" s="90"/>
      <c r="Q208" s="90"/>
      <c r="R208" s="90"/>
      <c r="S208" s="90"/>
      <c r="T208" s="90"/>
    </row>
    <row r="209" spans="2:20" ht="15" customHeight="1">
      <c r="B209" s="90"/>
      <c r="C209" s="90"/>
      <c r="D209" s="90"/>
      <c r="E209" s="227"/>
      <c r="F209" s="227"/>
      <c r="G209" s="846" t="s">
        <v>754</v>
      </c>
      <c r="H209" s="846"/>
      <c r="I209" s="846"/>
      <c r="J209" s="846"/>
      <c r="K209" s="846"/>
      <c r="L209" s="846"/>
      <c r="M209" s="846"/>
      <c r="N209" s="846"/>
      <c r="O209" s="227"/>
      <c r="P209" s="90"/>
      <c r="Q209" s="90"/>
      <c r="R209" s="90"/>
      <c r="S209" s="90"/>
      <c r="T209" s="90"/>
    </row>
    <row r="210" spans="2:20" ht="15" customHeight="1">
      <c r="B210" s="90"/>
      <c r="C210" s="90"/>
      <c r="D210" s="90"/>
      <c r="E210" s="90"/>
      <c r="F210" s="90"/>
      <c r="G210" s="90"/>
      <c r="H210" s="90"/>
      <c r="I210" s="90"/>
      <c r="J210" s="90"/>
      <c r="K210" s="90"/>
      <c r="L210" s="90"/>
      <c r="M210" s="90"/>
      <c r="N210" s="90"/>
      <c r="O210" s="90"/>
      <c r="P210" s="90"/>
      <c r="Q210" s="90"/>
      <c r="R210" s="90"/>
      <c r="S210" s="90"/>
      <c r="T210" s="90"/>
    </row>
    <row r="211" spans="2:20" ht="8.4" customHeight="1">
      <c r="B211" s="90"/>
      <c r="C211" s="90"/>
      <c r="D211" s="90"/>
      <c r="E211" s="90"/>
      <c r="F211" s="90"/>
      <c r="G211" s="90"/>
      <c r="H211" s="90"/>
      <c r="I211" s="90"/>
      <c r="J211" s="90"/>
      <c r="K211" s="90"/>
      <c r="L211" s="90"/>
      <c r="M211" s="90"/>
      <c r="N211" s="90"/>
      <c r="O211" s="90"/>
      <c r="P211" s="90"/>
      <c r="Q211" s="90"/>
      <c r="R211" s="90"/>
      <c r="S211" s="90"/>
      <c r="T211" s="90"/>
    </row>
    <row r="212" spans="2:20" ht="15" customHeight="1">
      <c r="B212" s="90"/>
      <c r="C212" s="90"/>
      <c r="D212" s="90"/>
      <c r="E212" s="90"/>
      <c r="F212" s="90"/>
      <c r="G212" s="829" t="s">
        <v>44</v>
      </c>
      <c r="H212" s="829"/>
      <c r="I212" s="395" t="s">
        <v>1573</v>
      </c>
      <c r="J212" s="393" t="str">
        <f>'02入力票（その２）'!I31</f>
        <v/>
      </c>
      <c r="K212" s="90"/>
      <c r="L212" s="235"/>
      <c r="M212" s="90"/>
      <c r="N212" s="90"/>
      <c r="O212" s="90"/>
      <c r="P212" s="90"/>
      <c r="Q212" s="90"/>
      <c r="R212" s="90"/>
      <c r="S212" s="90"/>
      <c r="T212" s="90"/>
    </row>
    <row r="213" spans="2:20" ht="15" customHeight="1">
      <c r="B213" s="90"/>
      <c r="C213" s="90"/>
      <c r="D213" s="90"/>
      <c r="E213" s="90"/>
      <c r="F213" s="90"/>
      <c r="G213" s="209"/>
      <c r="H213" s="208"/>
      <c r="I213" s="265"/>
      <c r="J213" s="89" t="str">
        <f>H162</f>
        <v>※　選択してください。</v>
      </c>
      <c r="K213" s="266"/>
      <c r="L213" s="266"/>
      <c r="M213" s="266"/>
      <c r="N213" s="266"/>
      <c r="O213" s="266"/>
      <c r="P213" s="266"/>
      <c r="Q213" s="90"/>
      <c r="R213" s="90"/>
      <c r="S213" s="90"/>
      <c r="T213" s="90"/>
    </row>
    <row r="214" spans="2:20" ht="15" customHeight="1">
      <c r="B214" s="90"/>
      <c r="C214" s="90"/>
      <c r="D214" s="90"/>
      <c r="E214" s="90"/>
      <c r="F214" s="90"/>
      <c r="G214" s="209"/>
      <c r="H214" s="208"/>
      <c r="I214" s="265"/>
      <c r="J214" s="266" t="str">
        <f>'02入力票（その２）'!I39</f>
        <v/>
      </c>
      <c r="K214" s="266"/>
      <c r="L214" s="266"/>
      <c r="M214" s="266"/>
      <c r="N214" s="266"/>
      <c r="O214" s="266"/>
      <c r="P214" s="266"/>
      <c r="Q214" s="90"/>
      <c r="R214" s="90"/>
      <c r="S214" s="90"/>
      <c r="T214" s="90"/>
    </row>
    <row r="215" spans="2:20" ht="15" customHeight="1">
      <c r="B215" s="90"/>
      <c r="C215" s="90"/>
      <c r="D215" s="1472" t="s">
        <v>755</v>
      </c>
      <c r="E215" s="1472"/>
      <c r="F215" s="90"/>
      <c r="G215" s="829" t="s">
        <v>609</v>
      </c>
      <c r="H215" s="829"/>
      <c r="I215" s="235"/>
      <c r="J215" s="89" t="str">
        <f>'02入力票（その２）'!I41</f>
        <v/>
      </c>
      <c r="K215" s="89"/>
      <c r="L215" s="89"/>
      <c r="M215" s="89"/>
      <c r="N215" s="89"/>
      <c r="O215" s="90"/>
      <c r="P215" s="90"/>
      <c r="Q215" s="90"/>
      <c r="R215" s="90"/>
      <c r="S215" s="90"/>
      <c r="T215" s="90"/>
    </row>
    <row r="216" spans="2:20" ht="15" customHeight="1">
      <c r="B216" s="90"/>
      <c r="C216" s="90"/>
      <c r="D216" s="90"/>
      <c r="E216" s="90"/>
      <c r="F216" s="90"/>
      <c r="G216" s="209"/>
      <c r="H216" s="208"/>
      <c r="I216" s="235"/>
      <c r="J216" s="89"/>
      <c r="K216" s="89"/>
      <c r="L216" s="89"/>
      <c r="M216" s="89"/>
      <c r="N216" s="89"/>
      <c r="O216" s="90"/>
      <c r="P216" s="90"/>
      <c r="Q216" s="90"/>
      <c r="R216" s="90"/>
      <c r="S216" s="90"/>
      <c r="T216" s="90"/>
    </row>
    <row r="217" spans="2:20" ht="15" customHeight="1">
      <c r="B217" s="90"/>
      <c r="C217" s="90"/>
      <c r="D217" s="90"/>
      <c r="E217" s="90"/>
      <c r="F217" s="90"/>
      <c r="G217" s="829" t="s">
        <v>756</v>
      </c>
      <c r="H217" s="829"/>
      <c r="I217" s="255"/>
      <c r="J217" s="89" t="str">
        <f>CONCATENATE('02入力票（その２）'!I43,"　",'02入力票（その２）'!I44)</f>
        <v>　</v>
      </c>
      <c r="K217" s="89"/>
      <c r="L217" s="89"/>
      <c r="M217" s="89"/>
      <c r="N217" s="89"/>
      <c r="O217" s="268" t="s">
        <v>677</v>
      </c>
      <c r="Q217" s="90"/>
      <c r="R217" s="90"/>
      <c r="S217" s="90"/>
      <c r="T217" s="90"/>
    </row>
    <row r="218" spans="2:20" ht="15" customHeight="1">
      <c r="B218" s="90"/>
      <c r="C218" s="90"/>
      <c r="D218" s="90"/>
      <c r="E218" s="90"/>
      <c r="F218" s="90"/>
      <c r="G218" s="209"/>
      <c r="H218" s="208"/>
      <c r="I218" s="235"/>
      <c r="J218" s="89"/>
      <c r="K218" s="89"/>
      <c r="L218" s="89"/>
      <c r="M218" s="89"/>
      <c r="N218" s="89"/>
      <c r="O218" s="90"/>
      <c r="P218" s="90"/>
      <c r="Q218" s="90"/>
      <c r="R218" s="90"/>
      <c r="S218" s="90"/>
      <c r="T218" s="90"/>
    </row>
    <row r="219" spans="2:20" ht="15" customHeight="1">
      <c r="B219" s="90"/>
      <c r="C219" s="90"/>
      <c r="D219" s="90"/>
      <c r="E219" s="90"/>
      <c r="F219" s="90"/>
      <c r="G219" s="829" t="s">
        <v>614</v>
      </c>
      <c r="H219" s="829"/>
      <c r="I219" s="235"/>
      <c r="J219" s="90" t="str">
        <f>'02入力票（その２）'!I46</f>
        <v/>
      </c>
      <c r="K219" s="90"/>
      <c r="L219" s="90"/>
      <c r="M219" s="90"/>
      <c r="N219" s="90"/>
      <c r="O219" s="90"/>
      <c r="P219" s="90"/>
      <c r="Q219" s="90"/>
      <c r="R219" s="90"/>
      <c r="S219" s="90"/>
      <c r="T219" s="90"/>
    </row>
    <row r="220" spans="2:20" ht="15" customHeight="1">
      <c r="B220" s="90"/>
      <c r="C220" s="90"/>
      <c r="D220" s="90"/>
      <c r="E220" s="90"/>
      <c r="F220" s="90"/>
      <c r="G220" s="209"/>
      <c r="H220" s="209"/>
      <c r="I220" s="90"/>
      <c r="J220" s="90"/>
      <c r="K220" s="90"/>
      <c r="L220" s="90"/>
      <c r="M220" s="90"/>
      <c r="N220" s="90"/>
      <c r="O220" s="90"/>
      <c r="P220" s="90"/>
      <c r="Q220" s="90"/>
      <c r="R220" s="90"/>
      <c r="S220" s="90"/>
      <c r="T220" s="90"/>
    </row>
    <row r="221" spans="2:20" ht="15" customHeight="1">
      <c r="B221" s="90"/>
      <c r="C221" s="90"/>
      <c r="D221" s="90"/>
      <c r="E221" s="90"/>
      <c r="F221" s="90"/>
      <c r="G221" s="829" t="s">
        <v>758</v>
      </c>
      <c r="H221" s="829"/>
      <c r="I221" s="204"/>
      <c r="J221" s="1338">
        <f>'02入力票（その２）'!I50</f>
        <v>46113</v>
      </c>
      <c r="K221" s="1338"/>
      <c r="L221" s="327"/>
      <c r="M221" s="255" t="s">
        <v>134</v>
      </c>
      <c r="O221" s="90"/>
      <c r="P221" s="90"/>
      <c r="Q221" s="90"/>
      <c r="R221" s="90"/>
      <c r="S221" s="90"/>
      <c r="T221" s="90"/>
    </row>
    <row r="222" spans="2:20" ht="15" customHeight="1">
      <c r="B222" s="90"/>
      <c r="C222" s="90"/>
      <c r="D222" s="227"/>
      <c r="E222" s="208"/>
      <c r="F222" s="90"/>
      <c r="G222" s="269"/>
      <c r="H222" s="90"/>
      <c r="I222" s="204"/>
      <c r="J222" s="1338">
        <f>'02入力票（その２）'!I51</f>
        <v>46477</v>
      </c>
      <c r="K222" s="1338"/>
      <c r="L222" s="327"/>
      <c r="M222" s="255" t="s">
        <v>137</v>
      </c>
      <c r="O222" s="90"/>
      <c r="P222" s="90"/>
      <c r="Q222" s="90"/>
      <c r="R222" s="90"/>
      <c r="S222" s="90"/>
      <c r="T222" s="90"/>
    </row>
    <row r="223" spans="2:20" ht="15" customHeight="1">
      <c r="B223" s="90"/>
      <c r="C223" s="90"/>
      <c r="F223" s="90"/>
      <c r="G223" s="90"/>
      <c r="H223" s="90"/>
      <c r="I223" s="90"/>
      <c r="J223" s="396"/>
      <c r="K223" s="396"/>
      <c r="L223" s="90"/>
      <c r="M223" s="90"/>
      <c r="N223" s="90"/>
      <c r="O223" s="90"/>
      <c r="P223" s="90"/>
      <c r="Q223" s="90"/>
      <c r="R223" s="90"/>
      <c r="S223" s="90"/>
      <c r="T223" s="90"/>
    </row>
    <row r="224" spans="2:20" ht="15" customHeight="1">
      <c r="B224" s="90"/>
      <c r="C224" s="90"/>
      <c r="D224" s="268">
        <v>1</v>
      </c>
      <c r="E224" s="270" t="s">
        <v>759</v>
      </c>
      <c r="F224" s="270"/>
      <c r="G224" s="270"/>
      <c r="H224" s="329"/>
      <c r="I224" s="329"/>
      <c r="J224" s="328" t="s">
        <v>1574</v>
      </c>
      <c r="K224" s="270"/>
      <c r="L224" s="270"/>
      <c r="M224" s="270"/>
      <c r="N224" s="270"/>
      <c r="O224" s="90"/>
      <c r="P224" s="90"/>
      <c r="Q224" s="90"/>
      <c r="R224" s="90"/>
      <c r="S224" s="90"/>
      <c r="T224" s="90"/>
    </row>
    <row r="225" spans="2:20" ht="15" customHeight="1">
      <c r="B225" s="90"/>
      <c r="C225" s="90"/>
      <c r="D225" s="268">
        <v>2</v>
      </c>
      <c r="E225" s="270" t="s">
        <v>761</v>
      </c>
      <c r="F225" s="270"/>
      <c r="G225" s="270"/>
      <c r="H225" s="329"/>
      <c r="I225" s="329"/>
      <c r="J225" s="328" t="s">
        <v>1575</v>
      </c>
      <c r="K225" s="270"/>
      <c r="L225" s="270"/>
      <c r="M225" s="270"/>
      <c r="N225" s="270"/>
      <c r="O225" s="90"/>
      <c r="P225" s="90"/>
      <c r="Q225" s="90"/>
      <c r="R225" s="90"/>
      <c r="S225" s="90"/>
      <c r="T225" s="90"/>
    </row>
    <row r="226" spans="2:20" ht="15" customHeight="1">
      <c r="B226" s="90"/>
      <c r="C226" s="90"/>
      <c r="D226" s="268">
        <v>3</v>
      </c>
      <c r="E226" s="270" t="s">
        <v>762</v>
      </c>
      <c r="F226" s="270"/>
      <c r="G226" s="270"/>
      <c r="H226" s="329"/>
      <c r="I226" s="329"/>
      <c r="J226" s="328" t="s">
        <v>2431</v>
      </c>
      <c r="K226" s="270"/>
      <c r="L226" s="270"/>
      <c r="M226" s="270"/>
      <c r="N226" s="270"/>
      <c r="O226" s="90"/>
      <c r="P226" s="90"/>
      <c r="Q226" s="90"/>
      <c r="R226" s="90"/>
      <c r="S226" s="90"/>
      <c r="T226" s="90"/>
    </row>
    <row r="227" spans="2:20" ht="15" customHeight="1">
      <c r="B227" s="90"/>
      <c r="C227" s="90"/>
      <c r="D227" s="329"/>
      <c r="E227" s="329"/>
      <c r="F227" s="270"/>
      <c r="G227" s="270"/>
      <c r="H227" s="270"/>
      <c r="I227" s="270"/>
      <c r="J227" s="270"/>
      <c r="K227" s="270"/>
      <c r="L227" s="270"/>
      <c r="M227" s="270"/>
      <c r="N227" s="270"/>
      <c r="O227" s="90"/>
      <c r="P227" s="90"/>
      <c r="Q227" s="90"/>
      <c r="R227" s="90"/>
      <c r="S227" s="90"/>
      <c r="T227" s="90"/>
    </row>
    <row r="228" spans="2:20" ht="15" customHeight="1">
      <c r="B228" s="90"/>
      <c r="C228" s="90"/>
      <c r="D228" s="268" t="s">
        <v>763</v>
      </c>
      <c r="E228" s="270" t="s">
        <v>1123</v>
      </c>
      <c r="F228" s="270"/>
      <c r="G228" s="270"/>
      <c r="H228" s="270"/>
      <c r="I228" s="270"/>
      <c r="J228" s="270" t="s">
        <v>1576</v>
      </c>
      <c r="K228" s="270"/>
      <c r="L228" s="270"/>
      <c r="M228" s="270"/>
      <c r="N228" s="270"/>
      <c r="O228" s="90"/>
      <c r="Q228" s="90"/>
      <c r="R228" s="198"/>
      <c r="S228" s="90"/>
      <c r="T228" s="90"/>
    </row>
    <row r="229" spans="2:20" ht="15" customHeight="1">
      <c r="B229" s="90"/>
      <c r="C229" s="90"/>
      <c r="D229" s="90"/>
      <c r="E229" s="90"/>
      <c r="F229" s="90"/>
      <c r="G229" s="90"/>
      <c r="H229" s="90"/>
      <c r="I229" s="90"/>
      <c r="J229" s="90"/>
      <c r="K229" s="90"/>
      <c r="L229" s="90"/>
      <c r="M229" s="90"/>
      <c r="N229" s="90"/>
      <c r="O229" s="90"/>
      <c r="P229" s="90"/>
      <c r="Q229" s="90"/>
      <c r="R229" s="90"/>
      <c r="S229" s="90"/>
      <c r="T229" s="90"/>
    </row>
    <row r="230" spans="2:20" ht="19.5" customHeight="1">
      <c r="B230" s="2"/>
      <c r="C230" s="2"/>
      <c r="D230" s="2"/>
      <c r="E230" s="2"/>
      <c r="F230" s="2"/>
      <c r="G230" s="2"/>
      <c r="H230" s="2"/>
      <c r="I230" s="2"/>
      <c r="J230" s="2"/>
      <c r="K230" s="2"/>
      <c r="L230" s="2"/>
      <c r="M230" s="2"/>
      <c r="N230" s="2"/>
      <c r="O230" s="2"/>
      <c r="P230" s="90"/>
      <c r="Q230" s="90"/>
      <c r="R230" s="90"/>
      <c r="S230" s="90"/>
      <c r="T230" s="90"/>
    </row>
    <row r="231" spans="2:20" ht="21.9" customHeight="1">
      <c r="B231" s="917" t="s">
        <v>765</v>
      </c>
      <c r="C231" s="917"/>
      <c r="D231" s="917"/>
      <c r="E231" s="917"/>
      <c r="F231" s="917"/>
      <c r="G231" s="917"/>
      <c r="H231" s="917"/>
      <c r="I231" s="917"/>
      <c r="J231" s="917"/>
      <c r="K231" s="917"/>
      <c r="L231" s="917"/>
      <c r="M231" s="917"/>
      <c r="N231" s="917"/>
      <c r="O231" s="917"/>
      <c r="P231" s="917"/>
      <c r="Q231" s="917"/>
      <c r="R231" s="917"/>
      <c r="S231" s="90"/>
      <c r="T231" s="90"/>
    </row>
    <row r="232" spans="2:20" ht="15" customHeight="1">
      <c r="B232" s="2"/>
      <c r="C232" s="2"/>
      <c r="D232" s="272"/>
      <c r="E232" s="272"/>
      <c r="F232" s="1"/>
      <c r="G232" s="1"/>
      <c r="H232" s="1"/>
      <c r="I232" s="1"/>
      <c r="J232" s="1"/>
      <c r="K232" s="1"/>
      <c r="L232" s="1"/>
      <c r="M232" s="1"/>
      <c r="N232" s="1"/>
      <c r="O232" s="2"/>
      <c r="P232" s="90"/>
      <c r="Q232" s="90"/>
      <c r="R232" s="90"/>
      <c r="S232" s="90"/>
      <c r="T232" s="90"/>
    </row>
    <row r="233" spans="2:20" ht="15" customHeight="1">
      <c r="B233" s="2"/>
      <c r="C233" s="920" t="s">
        <v>766</v>
      </c>
      <c r="D233" s="921"/>
      <c r="E233" s="922"/>
      <c r="F233" s="920" t="s">
        <v>767</v>
      </c>
      <c r="G233" s="921"/>
      <c r="H233" s="921"/>
      <c r="I233" s="921"/>
      <c r="J233" s="921"/>
      <c r="K233" s="921"/>
      <c r="L233" s="922"/>
      <c r="M233" s="2"/>
      <c r="N233" s="2"/>
      <c r="O233" s="2"/>
      <c r="P233" s="90"/>
      <c r="Q233" s="90"/>
      <c r="R233" s="90"/>
      <c r="S233" s="90"/>
      <c r="T233" s="90"/>
    </row>
    <row r="234" spans="2:20" ht="15" customHeight="1">
      <c r="B234" s="2"/>
      <c r="C234" s="923"/>
      <c r="D234" s="924"/>
      <c r="E234" s="925"/>
      <c r="F234" s="923"/>
      <c r="G234" s="924"/>
      <c r="H234" s="924"/>
      <c r="I234" s="924"/>
      <c r="J234" s="924"/>
      <c r="K234" s="924"/>
      <c r="L234" s="925"/>
      <c r="M234" s="2"/>
      <c r="N234" s="2"/>
      <c r="O234" s="2"/>
      <c r="P234" s="90"/>
      <c r="Q234" s="90"/>
      <c r="R234" s="90"/>
      <c r="S234" s="90"/>
      <c r="T234" s="90"/>
    </row>
    <row r="235" spans="2:20" ht="15" customHeight="1">
      <c r="B235" s="2"/>
      <c r="C235" s="273"/>
      <c r="D235" s="272"/>
      <c r="E235" s="274"/>
      <c r="F235" s="273"/>
      <c r="G235" s="272"/>
      <c r="H235" s="272"/>
      <c r="I235" s="272"/>
      <c r="J235" s="272"/>
      <c r="K235" s="272"/>
      <c r="L235" s="274"/>
      <c r="M235" s="2"/>
      <c r="N235" s="2"/>
      <c r="O235" s="2"/>
      <c r="P235" s="90"/>
      <c r="Q235" s="90"/>
      <c r="R235" s="90"/>
      <c r="S235" s="90"/>
      <c r="T235" s="90"/>
    </row>
    <row r="236" spans="2:20" ht="15" customHeight="1">
      <c r="B236" s="2"/>
      <c r="C236" s="275"/>
      <c r="D236" s="2"/>
      <c r="E236" s="276"/>
      <c r="F236" s="275" t="s">
        <v>768</v>
      </c>
      <c r="G236" s="2"/>
      <c r="H236" s="2"/>
      <c r="I236" s="2"/>
      <c r="J236" s="2"/>
      <c r="K236" s="278"/>
      <c r="L236" s="276"/>
      <c r="M236" s="2"/>
      <c r="N236" s="2"/>
      <c r="O236" s="2"/>
      <c r="P236" s="90"/>
      <c r="Q236" s="90"/>
      <c r="R236" s="90"/>
      <c r="S236" s="90"/>
      <c r="T236" s="90"/>
    </row>
    <row r="237" spans="2:20" ht="15" customHeight="1">
      <c r="B237" s="2"/>
      <c r="C237" s="275"/>
      <c r="D237" s="2"/>
      <c r="E237" s="276"/>
      <c r="F237" s="275"/>
      <c r="G237" s="2"/>
      <c r="H237" s="2"/>
      <c r="I237" s="2"/>
      <c r="J237" s="1"/>
      <c r="K237" s="278"/>
      <c r="L237" s="276"/>
      <c r="M237" s="2"/>
      <c r="N237" s="2"/>
      <c r="O237" s="2"/>
      <c r="P237" s="90"/>
      <c r="Q237" s="90"/>
      <c r="R237" s="90"/>
      <c r="S237" s="90"/>
      <c r="T237" s="90"/>
    </row>
    <row r="238" spans="2:20" ht="15" customHeight="1">
      <c r="B238" s="2"/>
      <c r="C238" s="279"/>
      <c r="D238" s="2"/>
      <c r="E238" s="276"/>
      <c r="F238" s="275" t="s">
        <v>769</v>
      </c>
      <c r="G238" s="2"/>
      <c r="H238" s="2"/>
      <c r="I238" s="1"/>
      <c r="J238" s="1"/>
      <c r="K238" s="278"/>
      <c r="L238" s="276"/>
      <c r="M238" s="2"/>
      <c r="N238" s="2"/>
      <c r="O238" s="2"/>
      <c r="P238" s="90"/>
      <c r="Q238" s="90"/>
      <c r="R238" s="90"/>
      <c r="S238" s="90"/>
      <c r="T238" s="90"/>
    </row>
    <row r="239" spans="2:20" ht="15" customHeight="1">
      <c r="B239" s="2"/>
      <c r="C239" s="279"/>
      <c r="D239" s="846" t="s">
        <v>849</v>
      </c>
      <c r="E239" s="276"/>
      <c r="F239" s="275"/>
      <c r="G239" s="2"/>
      <c r="H239" s="2"/>
      <c r="I239" s="1"/>
      <c r="J239" s="1"/>
      <c r="K239" s="278"/>
      <c r="L239" s="276"/>
      <c r="M239" s="2"/>
      <c r="N239" s="2"/>
      <c r="O239" s="2"/>
      <c r="P239" s="90"/>
      <c r="Q239" s="90"/>
      <c r="R239" s="90"/>
      <c r="S239" s="90"/>
      <c r="T239" s="90"/>
    </row>
    <row r="240" spans="2:20" ht="15" customHeight="1">
      <c r="B240" s="2"/>
      <c r="C240" s="280"/>
      <c r="D240" s="926"/>
      <c r="E240" s="276"/>
      <c r="F240" s="397" t="s">
        <v>850</v>
      </c>
      <c r="G240" s="2"/>
      <c r="H240" s="2"/>
      <c r="I240" s="282"/>
      <c r="J240" s="1"/>
      <c r="K240" s="278"/>
      <c r="L240" s="276"/>
      <c r="M240" s="2"/>
      <c r="N240" s="2"/>
      <c r="O240" s="2"/>
      <c r="P240" s="90"/>
      <c r="Q240" s="90"/>
      <c r="R240" s="90"/>
      <c r="S240" s="90"/>
      <c r="T240" s="90"/>
    </row>
    <row r="241" spans="2:20" ht="15" customHeight="1">
      <c r="B241" s="2"/>
      <c r="C241" s="275"/>
      <c r="D241" s="926"/>
      <c r="E241" s="276"/>
      <c r="F241" s="275"/>
      <c r="G241" s="2"/>
      <c r="H241" s="2"/>
      <c r="I241" s="1"/>
      <c r="J241" s="1"/>
      <c r="K241" s="278"/>
      <c r="L241" s="276"/>
      <c r="M241" s="2"/>
      <c r="N241" s="2"/>
      <c r="O241" s="2"/>
      <c r="P241" s="90"/>
      <c r="Q241" s="90"/>
      <c r="R241" s="90"/>
      <c r="S241" s="90"/>
      <c r="T241" s="90"/>
    </row>
    <row r="242" spans="2:20" ht="15" customHeight="1">
      <c r="B242" s="2"/>
      <c r="C242" s="279"/>
      <c r="D242" s="2"/>
      <c r="E242" s="276"/>
      <c r="F242" s="275" t="s">
        <v>851</v>
      </c>
      <c r="G242" s="2"/>
      <c r="H242" s="2"/>
      <c r="I242" s="1"/>
      <c r="J242" s="1"/>
      <c r="K242" s="278"/>
      <c r="L242" s="276"/>
      <c r="M242" s="2"/>
      <c r="N242" s="2"/>
      <c r="O242" s="2"/>
      <c r="P242" s="90"/>
      <c r="Q242" s="90"/>
      <c r="R242" s="90"/>
      <c r="S242" s="90"/>
      <c r="T242" s="90"/>
    </row>
    <row r="243" spans="2:20" ht="15" customHeight="1">
      <c r="B243" s="2"/>
      <c r="C243" s="279"/>
      <c r="D243" s="2"/>
      <c r="E243" s="276"/>
      <c r="F243" s="275"/>
      <c r="G243" s="2"/>
      <c r="H243" s="2"/>
      <c r="I243" s="1"/>
      <c r="J243" s="1"/>
      <c r="K243" s="278"/>
      <c r="L243" s="276"/>
      <c r="M243" s="2"/>
      <c r="N243" s="2"/>
      <c r="O243" s="2"/>
      <c r="P243" s="90"/>
      <c r="Q243" s="90"/>
      <c r="R243" s="90"/>
      <c r="S243" s="90"/>
      <c r="T243" s="90"/>
    </row>
    <row r="244" spans="2:20" ht="15" customHeight="1">
      <c r="B244" s="2"/>
      <c r="C244" s="279"/>
      <c r="D244" s="2"/>
      <c r="E244" s="276"/>
      <c r="F244" s="275" t="s">
        <v>852</v>
      </c>
      <c r="G244" s="2"/>
      <c r="H244" s="2"/>
      <c r="I244" s="1"/>
      <c r="J244" s="1"/>
      <c r="K244" s="278"/>
      <c r="L244" s="276"/>
      <c r="M244" s="2"/>
      <c r="N244" s="2"/>
      <c r="O244" s="2"/>
      <c r="P244" s="270"/>
      <c r="Q244" s="270"/>
      <c r="R244" s="90"/>
      <c r="S244" s="90"/>
      <c r="T244" s="90"/>
    </row>
    <row r="245" spans="2:20" ht="15" customHeight="1">
      <c r="B245" s="2"/>
      <c r="C245" s="283"/>
      <c r="D245" s="284"/>
      <c r="E245" s="285"/>
      <c r="F245" s="283"/>
      <c r="G245" s="284"/>
      <c r="H245" s="284"/>
      <c r="I245" s="284"/>
      <c r="J245" s="284"/>
      <c r="K245" s="286"/>
      <c r="L245" s="285"/>
      <c r="M245" s="2"/>
      <c r="N245" s="2"/>
      <c r="O245" s="2"/>
      <c r="P245" s="270"/>
      <c r="Q245" s="270"/>
      <c r="R245" s="90"/>
      <c r="S245" s="90"/>
      <c r="T245" s="90"/>
    </row>
    <row r="246" spans="2:20" ht="15" customHeight="1">
      <c r="B246" s="90"/>
      <c r="C246" s="90"/>
      <c r="D246" s="270"/>
      <c r="E246" s="270"/>
      <c r="F246" s="270"/>
      <c r="G246" s="270"/>
      <c r="H246" s="270"/>
      <c r="I246" s="270"/>
      <c r="J246" s="270"/>
      <c r="K246" s="270"/>
      <c r="L246" s="270"/>
      <c r="M246" s="270"/>
      <c r="N246" s="270"/>
      <c r="O246" s="270"/>
      <c r="P246" s="270"/>
      <c r="Q246" s="270"/>
      <c r="R246" s="90"/>
      <c r="S246" s="90"/>
      <c r="T246" s="90"/>
    </row>
    <row r="247" spans="2:20" ht="15" customHeight="1">
      <c r="B247" s="90"/>
      <c r="C247" s="90" t="s">
        <v>853</v>
      </c>
      <c r="D247" s="270"/>
      <c r="E247" s="270"/>
      <c r="F247" s="270"/>
      <c r="G247" s="270"/>
      <c r="H247" s="270"/>
      <c r="I247" s="270"/>
      <c r="J247" s="270"/>
      <c r="K247" s="270"/>
      <c r="L247" s="270"/>
      <c r="M247" s="270"/>
      <c r="N247" s="270"/>
      <c r="O247" s="270"/>
      <c r="P247" s="270"/>
      <c r="Q247" s="270"/>
      <c r="R247" s="90"/>
      <c r="S247" s="90"/>
      <c r="T247" s="90"/>
    </row>
    <row r="248" spans="2:20" ht="15" customHeight="1">
      <c r="B248" s="90"/>
      <c r="C248" s="90"/>
      <c r="D248" s="270"/>
      <c r="E248" s="270"/>
      <c r="F248" s="270"/>
      <c r="G248" s="270"/>
      <c r="H248" s="270"/>
      <c r="I248" s="270"/>
      <c r="J248" s="270"/>
      <c r="K248" s="270"/>
      <c r="L248" s="270"/>
      <c r="M248" s="270"/>
      <c r="N248" s="270"/>
      <c r="O248" s="270"/>
      <c r="P248" s="270"/>
      <c r="Q248" s="270"/>
      <c r="R248" s="90"/>
      <c r="S248" s="90"/>
      <c r="T248" s="90"/>
    </row>
    <row r="249" spans="2:20" ht="15" customHeight="1">
      <c r="B249" s="90"/>
      <c r="C249" s="90"/>
      <c r="D249" s="204"/>
      <c r="E249" s="1216" t="str">
        <f>IF(ISBLANK('02入力票（その２）'!$G$168),"年　　　月　　　日",'02入力票（その２）'!$G$168)</f>
        <v>年　　　月　　　日</v>
      </c>
      <c r="F249" s="1216"/>
      <c r="G249" s="1216"/>
      <c r="H249" s="90"/>
      <c r="I249" s="90"/>
      <c r="J249" s="90"/>
      <c r="K249" s="90"/>
      <c r="L249" s="90"/>
      <c r="M249" s="90"/>
      <c r="N249" s="90"/>
      <c r="O249" s="90"/>
      <c r="P249" s="90"/>
      <c r="Q249" s="90"/>
      <c r="R249" s="90"/>
      <c r="S249" s="90"/>
      <c r="T249" s="90"/>
    </row>
    <row r="250" spans="2:20" ht="15" customHeight="1">
      <c r="B250" s="90"/>
      <c r="C250" s="90"/>
      <c r="D250" s="90"/>
      <c r="E250" s="90"/>
      <c r="F250" s="90"/>
      <c r="G250" s="90"/>
      <c r="H250" s="90"/>
      <c r="I250" s="90"/>
      <c r="J250" s="90"/>
      <c r="K250" s="90"/>
      <c r="L250" s="90"/>
      <c r="M250" s="90"/>
      <c r="N250" s="90"/>
      <c r="O250" s="90"/>
      <c r="P250" s="90"/>
      <c r="Q250" s="90"/>
      <c r="R250" s="90"/>
      <c r="S250" s="90"/>
      <c r="T250" s="90"/>
    </row>
    <row r="251" spans="2:20" ht="29.25" customHeight="1">
      <c r="B251" s="90"/>
      <c r="C251" s="255"/>
      <c r="D251" s="624" t="s">
        <v>2516</v>
      </c>
      <c r="E251" s="625"/>
      <c r="F251" s="625"/>
      <c r="G251" s="625"/>
      <c r="H251" s="625"/>
      <c r="I251" s="625"/>
      <c r="J251" s="626"/>
      <c r="K251" s="623" t="s">
        <v>673</v>
      </c>
      <c r="L251" s="90"/>
      <c r="M251" s="90"/>
      <c r="N251" s="90"/>
      <c r="O251" s="90"/>
      <c r="P251" s="90"/>
      <c r="Q251" s="90"/>
      <c r="R251" s="90"/>
      <c r="S251" s="90"/>
      <c r="T251" s="90"/>
    </row>
    <row r="252" spans="2:20" ht="29.25" customHeight="1">
      <c r="B252" s="90"/>
      <c r="C252" s="255"/>
      <c r="D252" s="627"/>
      <c r="E252" s="628"/>
      <c r="F252" s="628"/>
      <c r="G252" s="628"/>
      <c r="H252" s="628"/>
      <c r="I252" s="628"/>
      <c r="J252" s="629"/>
      <c r="K252" s="623"/>
      <c r="L252" s="90"/>
      <c r="M252" s="90"/>
      <c r="N252" s="90"/>
      <c r="O252" s="90"/>
      <c r="P252" s="90"/>
      <c r="Q252" s="90"/>
      <c r="R252" s="90"/>
      <c r="S252" s="90"/>
      <c r="T252" s="90"/>
    </row>
    <row r="253" spans="2:20" ht="15" customHeight="1">
      <c r="B253" s="90"/>
      <c r="C253" s="90"/>
      <c r="D253" s="90"/>
      <c r="E253" s="90"/>
      <c r="F253" s="90"/>
      <c r="G253" s="90"/>
      <c r="H253" s="90"/>
      <c r="I253" s="90"/>
      <c r="J253" s="90"/>
      <c r="K253" s="90"/>
      <c r="L253" s="90"/>
      <c r="M253" s="90"/>
      <c r="N253" s="90"/>
      <c r="O253" s="90"/>
      <c r="P253" s="90"/>
      <c r="Q253" s="90"/>
      <c r="R253" s="90"/>
      <c r="S253" s="90"/>
      <c r="T253" s="90"/>
    </row>
    <row r="254" spans="2:20" ht="15" customHeight="1">
      <c r="B254" s="90"/>
      <c r="C254" s="90"/>
      <c r="D254" s="90"/>
      <c r="E254" s="90"/>
      <c r="F254" s="208"/>
      <c r="G254" s="829" t="s">
        <v>44</v>
      </c>
      <c r="H254" s="829"/>
      <c r="I254" s="201"/>
      <c r="J254" s="89" t="str">
        <f>CONCATENATE(G137,"　",M137)</f>
        <v>※　選択してください。　</v>
      </c>
      <c r="K254" s="89"/>
      <c r="L254" s="89"/>
      <c r="M254" s="89"/>
      <c r="N254" s="89"/>
      <c r="O254" s="89"/>
      <c r="P254" s="89"/>
      <c r="Q254" s="90"/>
      <c r="R254" s="90"/>
      <c r="S254" s="90"/>
      <c r="T254" s="90"/>
    </row>
    <row r="255" spans="2:20" ht="15" customHeight="1">
      <c r="B255" s="90"/>
      <c r="C255" s="90"/>
      <c r="D255" s="90"/>
      <c r="E255" s="90"/>
      <c r="F255" s="208"/>
      <c r="G255" s="89"/>
      <c r="H255" s="89"/>
      <c r="I255" s="90"/>
      <c r="J255" s="89"/>
      <c r="K255" s="89"/>
      <c r="L255" s="89"/>
      <c r="M255" s="89"/>
      <c r="N255" s="89"/>
      <c r="O255" s="89"/>
      <c r="P255" s="89"/>
      <c r="Q255" s="90"/>
      <c r="R255" s="90"/>
      <c r="S255" s="90"/>
      <c r="T255" s="90"/>
    </row>
    <row r="256" spans="2:20" ht="15" customHeight="1">
      <c r="B256" s="90"/>
      <c r="C256" s="90"/>
      <c r="D256" s="90"/>
      <c r="E256" s="90"/>
      <c r="F256" s="208"/>
      <c r="G256" s="829" t="s">
        <v>609</v>
      </c>
      <c r="H256" s="829"/>
      <c r="I256" s="90"/>
      <c r="J256" s="89" t="str">
        <f>G140</f>
        <v/>
      </c>
      <c r="K256" s="89"/>
      <c r="L256" s="89"/>
      <c r="M256" s="89"/>
      <c r="N256" s="89"/>
      <c r="O256" s="89"/>
      <c r="P256" s="89"/>
      <c r="Q256" s="90"/>
      <c r="R256" s="90"/>
      <c r="S256" s="90"/>
      <c r="T256" s="90"/>
    </row>
    <row r="257" spans="2:20" ht="15" customHeight="1">
      <c r="B257" s="90"/>
      <c r="C257" s="90"/>
      <c r="D257" s="90"/>
      <c r="E257" s="90"/>
      <c r="F257" s="208"/>
      <c r="G257" s="89"/>
      <c r="H257" s="89"/>
      <c r="I257" s="90"/>
      <c r="J257" s="89" t="str">
        <f>G143</f>
        <v/>
      </c>
      <c r="K257" s="89"/>
      <c r="L257" s="89"/>
      <c r="M257" s="89"/>
      <c r="N257" s="89"/>
      <c r="O257" s="89"/>
      <c r="P257" s="89"/>
      <c r="Q257" s="90"/>
      <c r="R257" s="90"/>
      <c r="S257" s="90"/>
      <c r="T257" s="90"/>
    </row>
    <row r="258" spans="2:20" ht="15" customHeight="1">
      <c r="B258" s="90"/>
      <c r="C258" s="90"/>
      <c r="D258" s="90"/>
      <c r="E258" s="90"/>
      <c r="F258" s="208"/>
      <c r="G258" s="829" t="s">
        <v>770</v>
      </c>
      <c r="H258" s="829"/>
      <c r="I258" s="255"/>
      <c r="J258" s="89" t="str">
        <f>J143</f>
        <v/>
      </c>
      <c r="K258" s="89"/>
      <c r="L258" s="89"/>
      <c r="M258" s="89"/>
      <c r="N258" s="227" t="s">
        <v>771</v>
      </c>
      <c r="O258" s="89"/>
      <c r="Q258" s="90"/>
      <c r="R258" s="90"/>
      <c r="S258" s="90"/>
      <c r="T258" s="90"/>
    </row>
    <row r="259" spans="2:20" ht="15" customHeight="1">
      <c r="B259" s="90"/>
      <c r="C259" s="90"/>
      <c r="D259" s="90"/>
      <c r="E259" s="90"/>
      <c r="F259" s="90"/>
      <c r="G259" s="89"/>
      <c r="H259" s="89"/>
      <c r="I259" s="90"/>
      <c r="J259" s="89"/>
      <c r="K259" s="89"/>
      <c r="L259" s="89"/>
      <c r="M259" s="89"/>
      <c r="N259" s="89"/>
      <c r="O259" s="89"/>
      <c r="P259" s="90"/>
      <c r="Q259" s="90"/>
      <c r="R259" s="90"/>
      <c r="S259" s="90"/>
      <c r="T259" s="90"/>
    </row>
    <row r="260" spans="2:20" ht="15" customHeight="1">
      <c r="B260" s="90"/>
      <c r="C260" s="90"/>
      <c r="D260" s="90"/>
      <c r="E260" s="90"/>
      <c r="F260" s="90"/>
      <c r="G260" s="90"/>
      <c r="H260" s="90"/>
      <c r="I260" s="90"/>
      <c r="J260" s="90"/>
      <c r="K260" s="90"/>
      <c r="L260" s="90"/>
      <c r="M260" s="90"/>
      <c r="N260" s="90"/>
      <c r="O260" s="90"/>
      <c r="P260" s="90"/>
      <c r="Q260" s="90"/>
      <c r="R260" s="90"/>
      <c r="S260" s="90"/>
      <c r="T260" s="90"/>
    </row>
    <row r="261" spans="2:20" ht="15" customHeight="1">
      <c r="B261" s="90"/>
      <c r="C261" s="90"/>
      <c r="D261" s="90"/>
      <c r="E261" s="2" t="s">
        <v>772</v>
      </c>
      <c r="F261" s="90"/>
      <c r="G261" s="90"/>
      <c r="H261" s="90"/>
      <c r="I261" s="90"/>
      <c r="J261" s="90"/>
      <c r="K261" s="90"/>
      <c r="L261" s="90"/>
      <c r="M261" s="90"/>
      <c r="N261" s="90"/>
      <c r="O261" s="90"/>
      <c r="P261" s="90"/>
      <c r="Q261" s="90"/>
      <c r="R261" s="90"/>
      <c r="S261" s="90"/>
      <c r="T261" s="90"/>
    </row>
    <row r="262" spans="2:20" ht="15" customHeight="1">
      <c r="B262" s="90"/>
      <c r="C262" s="90"/>
      <c r="D262" s="90"/>
      <c r="E262" s="270" t="s">
        <v>773</v>
      </c>
      <c r="F262" s="90"/>
      <c r="G262" s="90"/>
      <c r="H262" s="90"/>
      <c r="I262" s="90"/>
      <c r="J262" s="90"/>
      <c r="K262" s="90"/>
      <c r="L262" s="90"/>
      <c r="M262" s="90"/>
      <c r="N262" s="90"/>
      <c r="O262" s="90"/>
      <c r="Q262" s="202"/>
      <c r="R262" s="198"/>
      <c r="S262" s="90"/>
      <c r="T262" s="90"/>
    </row>
    <row r="263" spans="2:20" ht="15" customHeight="1">
      <c r="B263" s="90"/>
      <c r="C263" s="90"/>
      <c r="D263" s="90"/>
      <c r="E263" s="270" t="s">
        <v>774</v>
      </c>
      <c r="F263" s="270"/>
      <c r="G263" s="270"/>
      <c r="H263" s="270"/>
      <c r="I263" s="270"/>
      <c r="J263" s="270"/>
      <c r="K263" s="270"/>
      <c r="L263" s="270"/>
      <c r="M263" s="90"/>
      <c r="N263" s="90"/>
      <c r="O263" s="90"/>
      <c r="P263" s="90"/>
      <c r="Q263" s="90"/>
      <c r="S263" s="90"/>
      <c r="T263" s="90"/>
    </row>
    <row r="264" spans="2:20" ht="19.5" customHeight="1">
      <c r="B264" s="2"/>
      <c r="C264" s="2"/>
      <c r="D264" s="2"/>
      <c r="E264" s="2"/>
      <c r="F264" s="2"/>
      <c r="G264" s="2"/>
      <c r="H264" s="2"/>
      <c r="I264" s="2"/>
      <c r="J264" s="2"/>
      <c r="K264" s="2"/>
      <c r="L264" s="2"/>
      <c r="M264" s="2"/>
      <c r="N264" s="2"/>
      <c r="O264" s="2"/>
      <c r="P264" s="90"/>
      <c r="Q264" s="90"/>
      <c r="R264" s="90"/>
      <c r="S264" s="90"/>
      <c r="T264" s="90"/>
    </row>
    <row r="265" spans="2:20" ht="19.5" customHeight="1">
      <c r="B265" s="2"/>
      <c r="C265" s="2"/>
      <c r="D265" s="2"/>
      <c r="E265" s="2"/>
      <c r="F265" s="2"/>
      <c r="G265" s="2"/>
      <c r="H265" s="2"/>
      <c r="I265" s="2"/>
      <c r="J265" s="2"/>
      <c r="K265" s="2"/>
      <c r="L265" s="2"/>
      <c r="M265" s="2"/>
      <c r="N265" s="2"/>
      <c r="O265" s="2"/>
      <c r="P265" s="90"/>
      <c r="Q265" s="90"/>
      <c r="R265" s="90"/>
      <c r="S265" s="90"/>
      <c r="T265" s="90"/>
    </row>
    <row r="266" spans="2:20" ht="21.9" customHeight="1">
      <c r="B266" s="917" t="s">
        <v>2192</v>
      </c>
      <c r="C266" s="917"/>
      <c r="D266" s="917"/>
      <c r="E266" s="917"/>
      <c r="F266" s="917"/>
      <c r="G266" s="917"/>
      <c r="H266" s="917"/>
      <c r="I266" s="917"/>
      <c r="J266" s="917"/>
      <c r="K266" s="917"/>
      <c r="L266" s="917"/>
      <c r="M266" s="917"/>
      <c r="N266" s="917"/>
      <c r="O266" s="917"/>
      <c r="P266" s="917"/>
      <c r="Q266" s="917"/>
      <c r="R266" s="917"/>
      <c r="S266" s="90"/>
      <c r="T266" s="90"/>
    </row>
    <row r="267" spans="2:20" ht="15" customHeight="1">
      <c r="B267" s="2"/>
      <c r="C267" s="2"/>
      <c r="D267" s="272"/>
      <c r="E267" s="272"/>
      <c r="F267" s="1"/>
      <c r="G267" s="1"/>
      <c r="H267" s="1"/>
      <c r="I267" s="1"/>
      <c r="J267" s="1"/>
      <c r="K267" s="1"/>
      <c r="L267" s="1"/>
      <c r="M267" s="1"/>
      <c r="N267" s="1"/>
      <c r="O267" s="2"/>
      <c r="P267" s="90"/>
      <c r="Q267" s="90"/>
      <c r="R267" s="90"/>
      <c r="S267" s="90"/>
      <c r="T267" s="90"/>
    </row>
    <row r="268" spans="2:20" ht="15" customHeight="1">
      <c r="B268" s="90"/>
      <c r="C268" s="90"/>
      <c r="D268" s="270"/>
      <c r="E268" s="270"/>
      <c r="F268" s="270"/>
      <c r="G268" s="270"/>
      <c r="H268" s="270"/>
      <c r="I268" s="270"/>
      <c r="J268" s="270"/>
      <c r="K268" s="270"/>
      <c r="L268" s="270"/>
      <c r="M268" s="270"/>
      <c r="N268" s="270"/>
      <c r="O268" s="270"/>
      <c r="P268" s="270"/>
      <c r="Q268" s="270"/>
      <c r="R268" s="90"/>
      <c r="S268" s="90"/>
      <c r="T268" s="90"/>
    </row>
    <row r="269" spans="2:20" ht="15" customHeight="1">
      <c r="B269" s="90"/>
      <c r="C269" s="446" t="s">
        <v>2447</v>
      </c>
      <c r="D269" s="270"/>
      <c r="E269" s="270"/>
      <c r="F269" s="270"/>
      <c r="G269" s="270"/>
      <c r="H269" s="270"/>
      <c r="I269" s="270"/>
      <c r="J269" s="270"/>
      <c r="K269" s="270"/>
      <c r="L269" s="270"/>
      <c r="M269" s="270"/>
      <c r="N269" s="270"/>
      <c r="O269" s="270"/>
      <c r="P269" s="270"/>
      <c r="Q269" s="270"/>
      <c r="R269" s="90"/>
      <c r="S269" s="90"/>
      <c r="T269" s="90"/>
    </row>
    <row r="270" spans="2:20" ht="15" customHeight="1">
      <c r="B270" s="90"/>
      <c r="C270" s="446" t="s">
        <v>2190</v>
      </c>
      <c r="D270" s="270"/>
      <c r="E270" s="270"/>
      <c r="F270" s="270"/>
      <c r="G270" s="270"/>
      <c r="H270" s="270"/>
      <c r="I270" s="270"/>
      <c r="J270" s="270"/>
      <c r="K270" s="270"/>
      <c r="L270" s="270"/>
      <c r="M270" s="270"/>
      <c r="N270" s="270"/>
      <c r="O270" s="270"/>
      <c r="P270" s="270"/>
      <c r="Q270" s="270"/>
      <c r="R270" s="90"/>
      <c r="S270" s="90"/>
      <c r="T270" s="90"/>
    </row>
    <row r="271" spans="2:20" ht="15" customHeight="1">
      <c r="B271" s="90"/>
      <c r="C271" s="446"/>
      <c r="D271" s="270"/>
      <c r="E271" s="270"/>
      <c r="F271" s="270"/>
      <c r="G271" s="270"/>
      <c r="H271" s="270"/>
      <c r="I271" s="270"/>
      <c r="J271" s="270"/>
      <c r="K271" s="270"/>
      <c r="L271" s="270"/>
      <c r="M271" s="270"/>
      <c r="N271" s="270"/>
      <c r="O271" s="270"/>
      <c r="P271" s="270"/>
      <c r="Q271" s="270"/>
      <c r="R271" s="90"/>
      <c r="S271" s="90"/>
      <c r="T271" s="90"/>
    </row>
    <row r="272" spans="2:20" ht="15" customHeight="1">
      <c r="B272" s="90"/>
      <c r="C272" s="446"/>
      <c r="D272" s="270"/>
      <c r="E272" s="270"/>
      <c r="F272" s="270"/>
      <c r="G272" s="270"/>
      <c r="H272" s="270"/>
      <c r="I272" s="270"/>
      <c r="J272" s="270"/>
      <c r="K272" s="270"/>
      <c r="L272" s="270"/>
      <c r="M272" s="270"/>
      <c r="N272" s="270"/>
      <c r="O272" s="270"/>
      <c r="P272" s="270"/>
      <c r="Q272" s="270"/>
      <c r="R272" s="90"/>
      <c r="S272" s="90"/>
      <c r="T272" s="90"/>
    </row>
    <row r="273" spans="2:20" ht="15" customHeight="1">
      <c r="B273" s="90"/>
      <c r="C273" s="90"/>
      <c r="D273" s="204"/>
      <c r="E273" s="1216" t="str">
        <f>IF(ISBLANK('02入力票（その２）'!$G$168),"年　　　月　　　日",'02入力票（その２）'!$G$168)</f>
        <v>年　　　月　　　日</v>
      </c>
      <c r="F273" s="1216"/>
      <c r="G273" s="1216"/>
      <c r="H273" s="90"/>
      <c r="I273" s="90"/>
      <c r="J273" s="90"/>
      <c r="K273" s="90"/>
      <c r="L273" s="90"/>
      <c r="M273" s="90"/>
      <c r="N273" s="90"/>
      <c r="O273" s="90"/>
      <c r="P273" s="90"/>
      <c r="Q273" s="90"/>
      <c r="R273" s="90"/>
      <c r="S273" s="90"/>
      <c r="T273" s="90"/>
    </row>
    <row r="274" spans="2:20" ht="15" customHeight="1">
      <c r="B274" s="90"/>
      <c r="C274" s="90"/>
      <c r="D274" s="90"/>
      <c r="E274" s="90"/>
      <c r="F274" s="90"/>
      <c r="G274" s="90"/>
      <c r="H274" s="90"/>
      <c r="I274" s="90"/>
      <c r="J274" s="90"/>
      <c r="K274" s="90"/>
      <c r="L274" s="90"/>
      <c r="M274" s="90"/>
      <c r="N274" s="90"/>
      <c r="O274" s="90"/>
      <c r="P274" s="90"/>
      <c r="Q274" s="90"/>
      <c r="R274" s="90"/>
      <c r="S274" s="90"/>
      <c r="T274" s="90"/>
    </row>
    <row r="275" spans="2:20" ht="29.25" customHeight="1">
      <c r="B275" s="90"/>
      <c r="C275" s="255"/>
      <c r="D275" s="932" t="s">
        <v>2516</v>
      </c>
      <c r="E275" s="697"/>
      <c r="F275" s="697"/>
      <c r="G275" s="697"/>
      <c r="H275" s="697"/>
      <c r="I275" s="697"/>
      <c r="J275" s="697"/>
      <c r="K275" s="623" t="s">
        <v>673</v>
      </c>
      <c r="L275" s="90"/>
      <c r="M275" s="90"/>
      <c r="N275" s="90"/>
      <c r="O275" s="90"/>
      <c r="P275" s="90"/>
      <c r="Q275" s="90"/>
      <c r="R275" s="90"/>
      <c r="S275" s="90"/>
      <c r="T275" s="90"/>
    </row>
    <row r="276" spans="2:20" ht="29.25" customHeight="1">
      <c r="B276" s="90"/>
      <c r="C276" s="255"/>
      <c r="D276" s="697"/>
      <c r="E276" s="697"/>
      <c r="F276" s="697"/>
      <c r="G276" s="697"/>
      <c r="H276" s="697"/>
      <c r="I276" s="697"/>
      <c r="J276" s="697"/>
      <c r="K276" s="623"/>
      <c r="L276" s="90"/>
      <c r="M276" s="90"/>
      <c r="N276" s="90"/>
      <c r="O276" s="90"/>
      <c r="P276" s="90"/>
      <c r="Q276" s="90"/>
      <c r="R276" s="90"/>
      <c r="S276" s="90"/>
      <c r="T276" s="90"/>
    </row>
    <row r="277" spans="2:20" ht="15" customHeight="1">
      <c r="B277" s="90"/>
      <c r="C277" s="90"/>
      <c r="D277" s="90"/>
      <c r="E277" s="90"/>
      <c r="F277" s="90"/>
      <c r="G277" s="90"/>
      <c r="H277" s="90"/>
      <c r="I277" s="90"/>
      <c r="J277" s="90"/>
      <c r="K277" s="90"/>
      <c r="L277" s="90"/>
      <c r="M277" s="90"/>
      <c r="N277" s="90"/>
      <c r="O277" s="90"/>
      <c r="P277" s="90"/>
      <c r="Q277" s="90"/>
      <c r="R277" s="90"/>
      <c r="S277" s="90"/>
      <c r="T277" s="90"/>
    </row>
    <row r="278" spans="2:20" ht="15" customHeight="1">
      <c r="B278" s="90"/>
      <c r="C278" s="90"/>
      <c r="D278" s="90"/>
      <c r="E278" s="90"/>
      <c r="F278" s="208"/>
      <c r="G278" s="829" t="s">
        <v>44</v>
      </c>
      <c r="H278" s="829"/>
      <c r="I278" s="201"/>
      <c r="J278" s="89" t="str">
        <f>CONCATENATE(G137,"　",M137)</f>
        <v>※　選択してください。　</v>
      </c>
      <c r="K278" s="89"/>
      <c r="L278" s="89"/>
      <c r="M278" s="89"/>
      <c r="N278" s="89"/>
      <c r="O278" s="89"/>
      <c r="P278" s="89"/>
      <c r="Q278" s="90"/>
      <c r="R278" s="90"/>
      <c r="S278" s="90"/>
      <c r="T278" s="90"/>
    </row>
    <row r="279" spans="2:20" ht="15" customHeight="1">
      <c r="B279" s="90"/>
      <c r="C279" s="90"/>
      <c r="D279" s="90"/>
      <c r="E279" s="90"/>
      <c r="F279" s="208"/>
      <c r="G279" s="89"/>
      <c r="H279" s="89"/>
      <c r="I279" s="90"/>
      <c r="J279" s="89"/>
      <c r="K279" s="89"/>
      <c r="L279" s="89"/>
      <c r="M279" s="89"/>
      <c r="N279" s="89"/>
      <c r="O279" s="89"/>
      <c r="P279" s="89"/>
      <c r="Q279" s="90"/>
      <c r="R279" s="90"/>
      <c r="S279" s="90"/>
      <c r="T279" s="90"/>
    </row>
    <row r="280" spans="2:20" ht="15" customHeight="1">
      <c r="B280" s="90"/>
      <c r="C280" s="90"/>
      <c r="D280" s="90"/>
      <c r="E280" s="90"/>
      <c r="F280" s="208"/>
      <c r="G280" s="829" t="s">
        <v>609</v>
      </c>
      <c r="H280" s="829"/>
      <c r="I280" s="90"/>
      <c r="J280" s="89" t="str">
        <f>G140</f>
        <v/>
      </c>
      <c r="K280" s="89"/>
      <c r="L280" s="89"/>
      <c r="M280" s="89"/>
      <c r="N280" s="89"/>
      <c r="O280" s="89"/>
      <c r="P280" s="89"/>
      <c r="Q280" s="90"/>
      <c r="R280" s="90"/>
      <c r="S280" s="90"/>
      <c r="T280" s="90"/>
    </row>
    <row r="281" spans="2:20" ht="15" customHeight="1">
      <c r="B281" s="90"/>
      <c r="C281" s="90"/>
      <c r="D281" s="90"/>
      <c r="E281" s="90"/>
      <c r="F281" s="208"/>
      <c r="G281" s="89"/>
      <c r="H281" s="89"/>
      <c r="I281" s="90"/>
      <c r="J281" s="89" t="str">
        <f>G143</f>
        <v/>
      </c>
      <c r="K281" s="89"/>
      <c r="L281" s="89"/>
      <c r="M281" s="89"/>
      <c r="N281" s="89"/>
      <c r="O281" s="89"/>
      <c r="P281" s="89"/>
      <c r="Q281" s="90"/>
      <c r="R281" s="90"/>
      <c r="S281" s="90"/>
      <c r="T281" s="90"/>
    </row>
    <row r="282" spans="2:20" ht="15" customHeight="1">
      <c r="B282" s="90"/>
      <c r="C282" s="90"/>
      <c r="D282" s="90"/>
      <c r="E282" s="90"/>
      <c r="F282" s="208"/>
      <c r="G282" s="829" t="s">
        <v>770</v>
      </c>
      <c r="H282" s="829"/>
      <c r="I282" s="255"/>
      <c r="J282" s="89" t="str">
        <f>J143</f>
        <v/>
      </c>
      <c r="K282" s="89"/>
      <c r="L282" s="89"/>
      <c r="M282" s="89"/>
      <c r="N282" s="227" t="s">
        <v>771</v>
      </c>
      <c r="O282" s="89"/>
      <c r="Q282" s="90"/>
      <c r="R282" s="90"/>
      <c r="S282" s="90"/>
      <c r="T282" s="90"/>
    </row>
    <row r="283" spans="2:20" ht="15" customHeight="1">
      <c r="B283" s="90"/>
      <c r="C283" s="90"/>
      <c r="D283" s="90"/>
      <c r="E283" s="90"/>
      <c r="F283" s="90"/>
      <c r="G283" s="89"/>
      <c r="H283" s="89"/>
      <c r="I283" s="90"/>
      <c r="J283" s="89"/>
      <c r="K283" s="89"/>
      <c r="L283" s="89"/>
      <c r="M283" s="89"/>
      <c r="N283" s="89"/>
      <c r="O283" s="89"/>
      <c r="P283" s="90"/>
      <c r="Q283" s="90"/>
      <c r="R283" s="90"/>
      <c r="S283" s="90"/>
      <c r="T283" s="90"/>
    </row>
    <row r="284" spans="2:20">
      <c r="B284" s="90"/>
      <c r="C284" s="90"/>
      <c r="D284" s="90"/>
      <c r="E284" s="90"/>
      <c r="F284" s="90"/>
      <c r="G284" s="90"/>
      <c r="H284" s="90"/>
      <c r="I284" s="90"/>
      <c r="J284" s="90"/>
      <c r="K284" s="90"/>
      <c r="L284" s="90"/>
      <c r="M284" s="90"/>
      <c r="N284" s="90"/>
      <c r="O284" s="90"/>
      <c r="P284" s="90"/>
      <c r="Q284" s="90"/>
      <c r="R284" s="90"/>
      <c r="S284" s="90"/>
      <c r="T284" s="90"/>
    </row>
    <row r="285" spans="2:20">
      <c r="B285" s="90" t="s">
        <v>775</v>
      </c>
      <c r="C285" s="90"/>
      <c r="D285" s="90"/>
      <c r="E285" s="90"/>
      <c r="F285" s="90"/>
      <c r="G285" s="90"/>
      <c r="H285" s="90"/>
      <c r="I285" s="90"/>
      <c r="J285" s="90"/>
      <c r="K285" s="90"/>
      <c r="L285" s="90"/>
      <c r="M285" s="90"/>
      <c r="N285" s="90"/>
      <c r="O285" s="90"/>
      <c r="P285" s="90"/>
      <c r="Q285" s="90"/>
      <c r="R285" s="90"/>
      <c r="S285" s="90"/>
      <c r="T285" s="90"/>
    </row>
    <row r="286" spans="2:20">
      <c r="B286" s="90"/>
      <c r="C286" s="90" t="s">
        <v>1577</v>
      </c>
      <c r="D286" s="90" t="s">
        <v>1577</v>
      </c>
      <c r="E286" s="90"/>
      <c r="F286" s="90"/>
      <c r="G286" s="90"/>
      <c r="H286" s="90"/>
      <c r="I286" s="90"/>
      <c r="J286" s="90"/>
      <c r="K286" s="90"/>
      <c r="L286" s="90"/>
      <c r="M286" s="90"/>
      <c r="N286" s="90"/>
      <c r="O286" s="90"/>
      <c r="P286" s="90"/>
      <c r="Q286" s="90"/>
      <c r="R286" s="90"/>
      <c r="S286" s="90"/>
      <c r="T286" s="90"/>
    </row>
    <row r="287" spans="2:20">
      <c r="B287" s="90"/>
      <c r="C287" s="288" t="s">
        <v>167</v>
      </c>
      <c r="D287" s="90" t="s">
        <v>776</v>
      </c>
      <c r="E287" s="90"/>
      <c r="F287" s="90"/>
      <c r="G287" s="90"/>
      <c r="H287" s="90"/>
      <c r="I287" s="90"/>
      <c r="J287" s="90"/>
      <c r="K287" s="90"/>
      <c r="L287" s="90"/>
      <c r="M287" s="90"/>
      <c r="N287" s="90"/>
      <c r="O287" s="90"/>
      <c r="P287" s="90"/>
      <c r="Q287" s="90"/>
      <c r="R287" s="90"/>
      <c r="S287" s="90"/>
      <c r="T287" s="90"/>
    </row>
    <row r="288" spans="2:20">
      <c r="B288" s="90"/>
      <c r="C288" s="288" t="s">
        <v>171</v>
      </c>
      <c r="D288" s="90" t="s">
        <v>777</v>
      </c>
      <c r="E288" s="90"/>
      <c r="F288" s="90"/>
      <c r="G288" s="90"/>
      <c r="H288" s="90"/>
      <c r="I288" s="90"/>
      <c r="J288" s="90"/>
      <c r="K288" s="90"/>
      <c r="L288" s="90"/>
      <c r="M288" s="90"/>
      <c r="N288" s="90"/>
      <c r="O288" s="90"/>
      <c r="P288" s="90"/>
      <c r="Q288" s="90"/>
      <c r="R288" s="90"/>
      <c r="S288" s="90"/>
      <c r="T288" s="90"/>
    </row>
    <row r="289" spans="2:20">
      <c r="B289" s="90"/>
      <c r="C289" s="288" t="s">
        <v>560</v>
      </c>
      <c r="D289" s="90" t="s">
        <v>778</v>
      </c>
      <c r="E289" s="90"/>
      <c r="F289" s="90"/>
      <c r="G289" s="90"/>
      <c r="H289" s="90"/>
      <c r="I289" s="90"/>
      <c r="J289" s="90"/>
      <c r="K289" s="90"/>
      <c r="L289" s="90"/>
      <c r="M289" s="90"/>
      <c r="N289" s="90"/>
      <c r="O289" s="90"/>
      <c r="P289" s="90"/>
      <c r="Q289" s="90"/>
      <c r="R289" s="90"/>
      <c r="S289" s="90"/>
      <c r="T289" s="90"/>
    </row>
    <row r="290" spans="2:20">
      <c r="B290" s="90"/>
      <c r="C290" s="288" t="s">
        <v>779</v>
      </c>
      <c r="D290" s="90" t="s">
        <v>780</v>
      </c>
      <c r="E290" s="90"/>
      <c r="F290" s="90"/>
      <c r="G290" s="90"/>
      <c r="H290" s="90"/>
      <c r="I290" s="90"/>
      <c r="J290" s="90"/>
      <c r="K290" s="90"/>
      <c r="L290" s="90"/>
      <c r="M290" s="90"/>
      <c r="N290" s="90"/>
      <c r="O290" s="90"/>
      <c r="P290" s="90"/>
      <c r="Q290" s="90"/>
      <c r="R290" s="90"/>
      <c r="S290" s="90"/>
      <c r="T290" s="90"/>
    </row>
    <row r="291" spans="2:20">
      <c r="B291" s="90"/>
      <c r="C291" s="288" t="s">
        <v>180</v>
      </c>
      <c r="D291" s="90" t="s">
        <v>781</v>
      </c>
      <c r="E291" s="90"/>
      <c r="F291" s="90"/>
      <c r="G291" s="90"/>
      <c r="H291" s="90"/>
      <c r="I291" s="90"/>
      <c r="J291" s="90"/>
      <c r="K291" s="90"/>
      <c r="L291" s="90"/>
      <c r="M291" s="90"/>
      <c r="N291" s="90"/>
      <c r="O291" s="90"/>
      <c r="P291" s="90"/>
      <c r="Q291" s="90"/>
      <c r="R291" s="90"/>
      <c r="S291" s="90"/>
      <c r="T291" s="90"/>
    </row>
    <row r="292" spans="2:20">
      <c r="B292" s="90"/>
      <c r="C292" s="288" t="s">
        <v>568</v>
      </c>
      <c r="D292" s="90" t="s">
        <v>782</v>
      </c>
      <c r="E292" s="90"/>
      <c r="F292" s="90"/>
      <c r="G292" s="90"/>
      <c r="H292" s="90"/>
      <c r="I292" s="90"/>
      <c r="J292" s="90"/>
      <c r="K292" s="90"/>
      <c r="L292" s="90"/>
      <c r="M292" s="90"/>
      <c r="N292" s="90"/>
      <c r="O292" s="90"/>
      <c r="P292" s="90"/>
      <c r="Q292" s="90"/>
      <c r="R292" s="90"/>
      <c r="S292" s="90"/>
      <c r="T292" s="90"/>
    </row>
    <row r="293" spans="2:20">
      <c r="B293" s="90"/>
      <c r="C293" s="288" t="s">
        <v>571</v>
      </c>
      <c r="D293" s="90" t="s">
        <v>783</v>
      </c>
      <c r="E293" s="90"/>
      <c r="F293" s="90"/>
      <c r="G293" s="90"/>
      <c r="H293" s="90"/>
      <c r="I293" s="90"/>
      <c r="J293" s="90"/>
      <c r="K293" s="90"/>
      <c r="L293" s="90"/>
      <c r="M293" s="90"/>
      <c r="N293" s="90"/>
      <c r="O293" s="90"/>
      <c r="P293" s="90"/>
      <c r="Q293" s="90"/>
      <c r="R293" s="90"/>
      <c r="S293" s="90"/>
      <c r="T293" s="90"/>
    </row>
    <row r="294" spans="2:20">
      <c r="B294" s="90"/>
      <c r="C294" s="288" t="s">
        <v>599</v>
      </c>
      <c r="D294" s="90" t="s">
        <v>784</v>
      </c>
      <c r="E294" s="90"/>
      <c r="F294" s="90"/>
      <c r="G294" s="90"/>
      <c r="H294" s="90"/>
      <c r="I294" s="90"/>
      <c r="J294" s="90"/>
      <c r="K294" s="90"/>
      <c r="L294" s="90"/>
      <c r="M294" s="90"/>
      <c r="N294" s="90"/>
      <c r="O294" s="90"/>
      <c r="P294" s="90"/>
      <c r="Q294" s="90"/>
      <c r="R294" s="90"/>
      <c r="S294" s="90"/>
      <c r="T294" s="90"/>
    </row>
    <row r="295" spans="2:20">
      <c r="B295" s="90"/>
      <c r="C295" s="288" t="s">
        <v>192</v>
      </c>
      <c r="D295" s="90" t="s">
        <v>785</v>
      </c>
      <c r="E295" s="90"/>
      <c r="F295" s="90"/>
      <c r="G295" s="90"/>
      <c r="H295" s="90"/>
      <c r="I295" s="90"/>
      <c r="J295" s="90"/>
      <c r="K295" s="90"/>
      <c r="L295" s="90"/>
      <c r="M295" s="90"/>
      <c r="N295" s="90"/>
      <c r="O295" s="90"/>
      <c r="P295" s="90"/>
      <c r="Q295" s="90"/>
      <c r="R295" s="90"/>
      <c r="S295" s="90"/>
      <c r="T295" s="90"/>
    </row>
    <row r="296" spans="2:20">
      <c r="B296" s="90"/>
      <c r="C296" s="288" t="s">
        <v>579</v>
      </c>
      <c r="D296" s="90" t="s">
        <v>786</v>
      </c>
      <c r="E296" s="90"/>
      <c r="F296" s="90"/>
      <c r="G296" s="90"/>
      <c r="H296" s="90"/>
      <c r="I296" s="90"/>
      <c r="J296" s="90"/>
      <c r="K296" s="90"/>
      <c r="L296" s="90"/>
      <c r="M296" s="90"/>
      <c r="N296" s="90"/>
      <c r="O296" s="90"/>
      <c r="P296" s="90"/>
      <c r="Q296" s="90"/>
      <c r="R296" s="90"/>
      <c r="S296" s="90"/>
      <c r="T296" s="90"/>
    </row>
    <row r="297" spans="2:20">
      <c r="B297" s="90"/>
      <c r="C297" s="288" t="s">
        <v>581</v>
      </c>
      <c r="D297" s="288" t="s">
        <v>787</v>
      </c>
      <c r="E297" s="90"/>
      <c r="F297" s="90"/>
      <c r="G297" s="90"/>
      <c r="H297" s="90"/>
      <c r="I297" s="90"/>
      <c r="J297" s="90"/>
      <c r="K297" s="90"/>
      <c r="L297" s="90"/>
      <c r="M297" s="90"/>
      <c r="N297" s="90"/>
      <c r="O297" s="90"/>
      <c r="P297" s="90"/>
      <c r="Q297" s="90"/>
      <c r="R297" s="90"/>
      <c r="S297" s="90"/>
      <c r="T297" s="90"/>
    </row>
    <row r="298" spans="2:20">
      <c r="B298" s="90"/>
      <c r="C298" s="288" t="s">
        <v>583</v>
      </c>
      <c r="D298" s="288" t="s">
        <v>788</v>
      </c>
      <c r="E298" s="90"/>
      <c r="F298" s="90"/>
      <c r="G298" s="90"/>
      <c r="H298" s="90"/>
      <c r="I298" s="90"/>
      <c r="J298" s="90"/>
      <c r="K298" s="90"/>
      <c r="L298" s="90"/>
      <c r="M298" s="90"/>
      <c r="N298" s="90"/>
      <c r="O298" s="90"/>
      <c r="P298" s="90"/>
      <c r="Q298" s="90"/>
      <c r="R298" s="90"/>
      <c r="S298" s="90"/>
      <c r="T298" s="90"/>
    </row>
    <row r="299" spans="2:20">
      <c r="B299" s="90"/>
      <c r="C299" s="90"/>
      <c r="D299" s="90"/>
      <c r="E299" s="90"/>
      <c r="F299" s="90"/>
      <c r="G299" s="90"/>
      <c r="H299" s="90"/>
      <c r="I299" s="90"/>
      <c r="J299" s="90"/>
      <c r="K299" s="90"/>
      <c r="L299" s="90"/>
      <c r="M299" s="90"/>
      <c r="N299" s="90"/>
      <c r="O299" s="90"/>
      <c r="P299" s="90"/>
      <c r="Q299" s="90"/>
      <c r="R299" s="90"/>
      <c r="S299" s="90"/>
      <c r="T299" s="90"/>
    </row>
    <row r="300" spans="2:20">
      <c r="B300" s="90"/>
      <c r="C300" s="90" t="s">
        <v>1577</v>
      </c>
      <c r="D300" s="90"/>
      <c r="E300" s="90"/>
      <c r="F300" s="90"/>
      <c r="G300" s="90"/>
      <c r="H300" s="90"/>
      <c r="I300" s="90"/>
      <c r="J300" s="90"/>
      <c r="K300" s="90"/>
      <c r="L300" s="90"/>
      <c r="M300" s="90"/>
      <c r="N300" s="90"/>
      <c r="O300" s="90"/>
      <c r="P300" s="90"/>
      <c r="Q300" s="90"/>
      <c r="R300" s="90"/>
      <c r="S300" s="90"/>
      <c r="T300" s="90"/>
    </row>
    <row r="301" spans="2:20">
      <c r="B301" s="90"/>
      <c r="C301" s="90" t="s">
        <v>1578</v>
      </c>
      <c r="D301" s="90"/>
      <c r="E301" s="90"/>
      <c r="F301" s="90"/>
      <c r="G301" s="90"/>
      <c r="H301" s="90"/>
      <c r="I301" s="90"/>
      <c r="J301" s="90"/>
      <c r="K301" s="90"/>
      <c r="L301" s="90"/>
      <c r="M301" s="90"/>
      <c r="N301" s="90"/>
      <c r="O301" s="90"/>
      <c r="P301" s="90"/>
      <c r="Q301" s="90"/>
      <c r="R301" s="90"/>
      <c r="S301" s="90"/>
      <c r="T301" s="90"/>
    </row>
    <row r="302" spans="2:20">
      <c r="B302" s="90"/>
      <c r="C302" s="90" t="s">
        <v>1579</v>
      </c>
      <c r="D302" s="90"/>
      <c r="E302" s="90"/>
      <c r="F302" s="90"/>
      <c r="G302" s="90"/>
      <c r="H302" s="90"/>
      <c r="I302" s="90"/>
      <c r="J302" s="90"/>
      <c r="K302" s="90"/>
      <c r="L302" s="90"/>
      <c r="M302" s="90"/>
      <c r="N302" s="90"/>
      <c r="O302" s="90"/>
      <c r="P302" s="90"/>
      <c r="Q302" s="90"/>
      <c r="R302" s="90"/>
      <c r="S302" s="90"/>
      <c r="T302" s="90"/>
    </row>
    <row r="303" spans="2:20">
      <c r="B303" s="90"/>
      <c r="C303" s="90" t="s">
        <v>1577</v>
      </c>
      <c r="D303" s="90"/>
      <c r="E303" s="90"/>
      <c r="F303" s="90"/>
      <c r="G303" s="90" t="s">
        <v>1580</v>
      </c>
      <c r="H303" s="90"/>
      <c r="I303" s="90"/>
      <c r="J303" s="90"/>
      <c r="K303" s="90"/>
      <c r="L303" s="90"/>
      <c r="M303" s="90" t="s">
        <v>1580</v>
      </c>
      <c r="N303" s="90"/>
      <c r="O303" s="90"/>
      <c r="P303" s="90"/>
      <c r="Q303" s="90"/>
      <c r="R303" s="90"/>
      <c r="S303" s="90"/>
      <c r="T303" s="90"/>
    </row>
    <row r="304" spans="2:20">
      <c r="B304" s="90"/>
      <c r="C304" s="203" t="s">
        <v>1581</v>
      </c>
      <c r="D304" s="203"/>
      <c r="E304" s="90" t="s">
        <v>1582</v>
      </c>
      <c r="F304" s="203"/>
      <c r="G304" s="90" t="str">
        <f t="shared" ref="G304:G367" si="5">CONCATENATE(C304,"　",E304)</f>
        <v>3101　文房具</v>
      </c>
      <c r="H304" s="90"/>
      <c r="I304" s="90"/>
      <c r="J304" s="203" t="s">
        <v>1583</v>
      </c>
      <c r="K304" s="90" t="s">
        <v>1584</v>
      </c>
      <c r="L304" s="90"/>
      <c r="M304" s="90" t="str">
        <f>CONCATENATE(J304,"　",K304)</f>
        <v>5601　建物清掃</v>
      </c>
      <c r="N304" s="90"/>
      <c r="O304" s="90"/>
      <c r="P304" s="90"/>
      <c r="Q304" s="90"/>
      <c r="R304" s="90"/>
      <c r="S304" s="90"/>
      <c r="T304" s="90"/>
    </row>
    <row r="305" spans="2:20">
      <c r="B305" s="90"/>
      <c r="C305" s="203" t="s">
        <v>1585</v>
      </c>
      <c r="D305" s="203"/>
      <c r="E305" s="90" t="s">
        <v>1586</v>
      </c>
      <c r="F305" s="90"/>
      <c r="G305" s="90" t="str">
        <f t="shared" si="5"/>
        <v>3102　パソコンサプライ用品</v>
      </c>
      <c r="H305" s="90"/>
      <c r="I305" s="90"/>
      <c r="J305" s="203" t="s">
        <v>1587</v>
      </c>
      <c r="K305" s="90" t="s">
        <v>1588</v>
      </c>
      <c r="L305" s="90"/>
      <c r="M305" s="90" t="str">
        <f t="shared" ref="M305:M351" si="6">CONCATENATE(J305,"　",K305)</f>
        <v>5602　受水槽、高架水槽、飲料水貯水槽清掃</v>
      </c>
      <c r="N305" s="90"/>
      <c r="O305" s="90"/>
      <c r="P305" s="90"/>
      <c r="Q305" s="90"/>
      <c r="R305" s="90"/>
      <c r="S305" s="90"/>
      <c r="T305" s="90"/>
    </row>
    <row r="306" spans="2:20">
      <c r="B306" s="90"/>
      <c r="C306" s="203" t="s">
        <v>1589</v>
      </c>
      <c r="D306" s="203"/>
      <c r="E306" s="90" t="s">
        <v>1590</v>
      </c>
      <c r="F306" s="90"/>
      <c r="G306" s="90" t="str">
        <f t="shared" si="5"/>
        <v>3103　印章</v>
      </c>
      <c r="H306" s="90"/>
      <c r="I306" s="90"/>
      <c r="J306" s="203" t="s">
        <v>1591</v>
      </c>
      <c r="K306" s="90" t="s">
        <v>1592</v>
      </c>
      <c r="L306" s="90"/>
      <c r="M306" s="90" t="str">
        <f t="shared" si="6"/>
        <v>5603　管清掃（管路調査、漏水調査、カメラ調査）</v>
      </c>
      <c r="N306" s="90"/>
      <c r="O306" s="90"/>
      <c r="P306" s="90"/>
      <c r="Q306" s="90"/>
      <c r="R306" s="90"/>
      <c r="S306" s="90"/>
      <c r="T306" s="90"/>
    </row>
    <row r="307" spans="2:20">
      <c r="B307" s="90"/>
      <c r="C307" s="203" t="s">
        <v>1593</v>
      </c>
      <c r="D307" s="203"/>
      <c r="E307" s="90" t="s">
        <v>1594</v>
      </c>
      <c r="F307" s="90"/>
      <c r="G307" s="90" t="str">
        <f t="shared" si="5"/>
        <v>3201　家具</v>
      </c>
      <c r="H307" s="90"/>
      <c r="I307" s="90"/>
      <c r="J307" s="203" t="s">
        <v>1595</v>
      </c>
      <c r="K307" s="90" t="s">
        <v>1596</v>
      </c>
      <c r="L307" s="90"/>
      <c r="M307" s="90" t="str">
        <f t="shared" si="6"/>
        <v>5604　浄化槽清掃</v>
      </c>
      <c r="N307" s="90"/>
      <c r="O307" s="90"/>
      <c r="P307" s="90"/>
      <c r="Q307" s="90"/>
      <c r="R307" s="90"/>
      <c r="S307" s="90"/>
      <c r="T307" s="90"/>
    </row>
    <row r="308" spans="2:20">
      <c r="B308" s="90"/>
      <c r="C308" s="203" t="s">
        <v>1597</v>
      </c>
      <c r="D308" s="203"/>
      <c r="E308" s="90" t="s">
        <v>1598</v>
      </c>
      <c r="F308" s="90"/>
      <c r="G308" s="90" t="str">
        <f t="shared" si="5"/>
        <v>3202　パソコン、周辺機器</v>
      </c>
      <c r="H308" s="90"/>
      <c r="I308" s="90"/>
      <c r="J308" s="203" t="s">
        <v>1599</v>
      </c>
      <c r="K308" s="90" t="s">
        <v>1600</v>
      </c>
      <c r="L308" s="90"/>
      <c r="M308" s="90" t="str">
        <f t="shared" si="6"/>
        <v>5605　害虫駆除</v>
      </c>
      <c r="N308" s="90"/>
      <c r="O308" s="90"/>
      <c r="P308" s="90"/>
      <c r="Q308" s="90"/>
      <c r="R308" s="90"/>
      <c r="S308" s="90"/>
      <c r="T308" s="90"/>
    </row>
    <row r="309" spans="2:20">
      <c r="B309" s="90"/>
      <c r="C309" s="203" t="s">
        <v>1601</v>
      </c>
      <c r="D309" s="203"/>
      <c r="E309" s="90" t="s">
        <v>1602</v>
      </c>
      <c r="F309" s="90"/>
      <c r="G309" s="90" t="str">
        <f t="shared" si="5"/>
        <v>3203　複写機・ファクシミリ</v>
      </c>
      <c r="H309" s="90"/>
      <c r="I309" s="90"/>
      <c r="J309" s="203" t="s">
        <v>1603</v>
      </c>
      <c r="K309" s="90" t="s">
        <v>1604</v>
      </c>
      <c r="L309" s="90"/>
      <c r="M309" s="90" t="str">
        <f t="shared" si="6"/>
        <v>5606　水質調査</v>
      </c>
      <c r="N309" s="90"/>
      <c r="O309" s="90"/>
      <c r="P309" s="90"/>
      <c r="Q309" s="90"/>
      <c r="R309" s="90"/>
      <c r="S309" s="90"/>
      <c r="T309" s="90"/>
    </row>
    <row r="310" spans="2:20">
      <c r="B310" s="90"/>
      <c r="C310" s="203" t="s">
        <v>1605</v>
      </c>
      <c r="D310" s="203"/>
      <c r="E310" s="90" t="s">
        <v>1606</v>
      </c>
      <c r="F310" s="90"/>
      <c r="G310" s="90" t="str">
        <f t="shared" si="5"/>
        <v>3204　応用機器</v>
      </c>
      <c r="H310" s="90"/>
      <c r="I310" s="90"/>
      <c r="J310" s="203" t="s">
        <v>1607</v>
      </c>
      <c r="K310" s="90" t="s">
        <v>1608</v>
      </c>
      <c r="L310" s="90"/>
      <c r="M310" s="90" t="str">
        <f t="shared" si="6"/>
        <v>5609　その他清掃</v>
      </c>
      <c r="N310" s="90"/>
      <c r="O310" s="90"/>
      <c r="P310" s="90"/>
      <c r="Q310" s="90"/>
      <c r="R310" s="90"/>
      <c r="S310" s="90"/>
      <c r="T310" s="90"/>
    </row>
    <row r="311" spans="2:20">
      <c r="B311" s="90"/>
      <c r="C311" s="203" t="s">
        <v>1609</v>
      </c>
      <c r="D311" s="203"/>
      <c r="E311" s="90" t="s">
        <v>1610</v>
      </c>
      <c r="F311" s="90"/>
      <c r="G311" s="90" t="str">
        <f t="shared" si="5"/>
        <v>3205　印刷機</v>
      </c>
      <c r="H311" s="90"/>
      <c r="I311" s="90"/>
      <c r="J311" s="203" t="s">
        <v>1611</v>
      </c>
      <c r="K311" s="90" t="s">
        <v>1612</v>
      </c>
      <c r="L311" s="90"/>
      <c r="M311" s="90" t="str">
        <f t="shared" si="6"/>
        <v>5701　除草・剪定</v>
      </c>
      <c r="N311" s="90"/>
      <c r="O311" s="90"/>
      <c r="P311" s="90"/>
      <c r="Q311" s="90"/>
      <c r="R311" s="90"/>
      <c r="S311" s="90"/>
      <c r="T311" s="90"/>
    </row>
    <row r="312" spans="2:20">
      <c r="B312" s="90"/>
      <c r="C312" s="203" t="s">
        <v>1613</v>
      </c>
      <c r="D312" s="203"/>
      <c r="E312" s="90" t="s">
        <v>1614</v>
      </c>
      <c r="F312" s="90"/>
      <c r="G312" s="90" t="str">
        <f t="shared" si="5"/>
        <v>3206　写真機</v>
      </c>
      <c r="H312" s="90"/>
      <c r="I312" s="90"/>
      <c r="J312" s="203" t="s">
        <v>1615</v>
      </c>
      <c r="K312" s="90" t="s">
        <v>1616</v>
      </c>
      <c r="L312" s="90"/>
      <c r="M312" s="90" t="str">
        <f t="shared" si="6"/>
        <v>5801　一般廃棄物収集運搬</v>
      </c>
      <c r="N312" s="90"/>
      <c r="O312" s="90"/>
      <c r="P312" s="90"/>
      <c r="Q312" s="90"/>
      <c r="R312" s="90"/>
      <c r="S312" s="90"/>
      <c r="T312" s="90"/>
    </row>
    <row r="313" spans="2:20">
      <c r="B313" s="90"/>
      <c r="C313" s="203" t="s">
        <v>1617</v>
      </c>
      <c r="D313" s="203"/>
      <c r="E313" s="90" t="s">
        <v>1618</v>
      </c>
      <c r="F313" s="90"/>
      <c r="G313" s="90" t="str">
        <f t="shared" si="5"/>
        <v>3207　映写機</v>
      </c>
      <c r="H313" s="90"/>
      <c r="I313" s="90"/>
      <c r="J313" s="203" t="s">
        <v>1619</v>
      </c>
      <c r="K313" s="90" t="s">
        <v>1620</v>
      </c>
      <c r="L313" s="90"/>
      <c r="M313" s="90" t="str">
        <f t="shared" si="6"/>
        <v>5802　一般廃棄物処分</v>
      </c>
      <c r="N313" s="90"/>
      <c r="O313" s="90"/>
      <c r="P313" s="90"/>
      <c r="Q313" s="90"/>
      <c r="R313" s="90"/>
      <c r="S313" s="90"/>
      <c r="T313" s="90"/>
    </row>
    <row r="314" spans="2:20">
      <c r="B314" s="90"/>
      <c r="C314" s="203" t="s">
        <v>1621</v>
      </c>
      <c r="D314" s="203"/>
      <c r="E314" s="90" t="s">
        <v>1622</v>
      </c>
      <c r="F314" s="90"/>
      <c r="G314" s="90" t="str">
        <f t="shared" si="5"/>
        <v>3301　図書</v>
      </c>
      <c r="H314" s="90"/>
      <c r="I314" s="90"/>
      <c r="J314" s="203" t="s">
        <v>1623</v>
      </c>
      <c r="K314" s="90" t="s">
        <v>1624</v>
      </c>
      <c r="L314" s="90"/>
      <c r="M314" s="90" t="str">
        <f t="shared" si="6"/>
        <v>5803　産業廃棄物収集運搬</v>
      </c>
      <c r="N314" s="90"/>
      <c r="O314" s="90"/>
      <c r="P314" s="90"/>
      <c r="Q314" s="90"/>
      <c r="R314" s="90"/>
      <c r="S314" s="90"/>
      <c r="T314" s="90"/>
    </row>
    <row r="315" spans="2:20">
      <c r="B315" s="90"/>
      <c r="C315" s="203" t="s">
        <v>1625</v>
      </c>
      <c r="D315" s="203"/>
      <c r="E315" s="90" t="s">
        <v>1626</v>
      </c>
      <c r="F315" s="90"/>
      <c r="G315" s="90" t="str">
        <f t="shared" si="5"/>
        <v>3302　図書館用品</v>
      </c>
      <c r="H315" s="90"/>
      <c r="I315" s="90"/>
      <c r="J315" s="203" t="s">
        <v>1627</v>
      </c>
      <c r="K315" s="90" t="s">
        <v>1628</v>
      </c>
      <c r="L315" s="90"/>
      <c r="M315" s="90" t="str">
        <f t="shared" si="6"/>
        <v>5804　産業廃棄物処分</v>
      </c>
      <c r="N315" s="90"/>
      <c r="O315" s="90"/>
      <c r="P315" s="90"/>
      <c r="Q315" s="90"/>
      <c r="R315" s="90"/>
      <c r="S315" s="90"/>
      <c r="T315" s="90"/>
    </row>
    <row r="316" spans="2:20">
      <c r="B316" s="90"/>
      <c r="C316" s="203" t="s">
        <v>1629</v>
      </c>
      <c r="D316" s="203"/>
      <c r="E316" s="90" t="s">
        <v>1630</v>
      </c>
      <c r="F316" s="90"/>
      <c r="G316" s="90" t="str">
        <f t="shared" si="5"/>
        <v>3401　楽器</v>
      </c>
      <c r="H316" s="90"/>
      <c r="I316" s="90"/>
      <c r="J316" s="203" t="s">
        <v>1631</v>
      </c>
      <c r="K316" s="90" t="s">
        <v>1632</v>
      </c>
      <c r="L316" s="90"/>
      <c r="M316" s="90" t="str">
        <f t="shared" si="6"/>
        <v>5901　建物総合管理</v>
      </c>
      <c r="N316" s="90"/>
      <c r="O316" s="90"/>
      <c r="P316" s="90"/>
      <c r="Q316" s="90"/>
      <c r="R316" s="90"/>
      <c r="S316" s="90"/>
      <c r="T316" s="90"/>
    </row>
    <row r="317" spans="2:20">
      <c r="B317" s="90"/>
      <c r="C317" s="203" t="s">
        <v>1633</v>
      </c>
      <c r="D317" s="203"/>
      <c r="E317" s="90" t="s">
        <v>1634</v>
      </c>
      <c r="F317" s="90"/>
      <c r="G317" s="90" t="str">
        <f t="shared" si="5"/>
        <v>3402　視聴覚機器</v>
      </c>
      <c r="H317" s="90"/>
      <c r="I317" s="90"/>
      <c r="J317" s="203" t="s">
        <v>1635</v>
      </c>
      <c r="K317" s="90" t="s">
        <v>1636</v>
      </c>
      <c r="L317" s="90"/>
      <c r="M317" s="90" t="str">
        <f t="shared" si="6"/>
        <v>5902　警備（常駐巡回警備）</v>
      </c>
      <c r="N317" s="90"/>
      <c r="O317" s="90"/>
      <c r="P317" s="90"/>
      <c r="Q317" s="90"/>
      <c r="R317" s="90"/>
      <c r="S317" s="90"/>
      <c r="T317" s="90"/>
    </row>
    <row r="318" spans="2:20">
      <c r="B318" s="90"/>
      <c r="C318" s="203" t="s">
        <v>1637</v>
      </c>
      <c r="D318" s="203"/>
      <c r="E318" s="90" t="s">
        <v>1638</v>
      </c>
      <c r="F318" s="90"/>
      <c r="G318" s="90" t="str">
        <f t="shared" si="5"/>
        <v>3403　幼稚園・保育園教材</v>
      </c>
      <c r="H318" s="90"/>
      <c r="I318" s="90"/>
      <c r="J318" s="203" t="s">
        <v>1639</v>
      </c>
      <c r="K318" s="90" t="s">
        <v>1640</v>
      </c>
      <c r="L318" s="90"/>
      <c r="M318" s="90" t="str">
        <f t="shared" si="6"/>
        <v>5903　警備（機械警備）</v>
      </c>
      <c r="N318" s="90"/>
      <c r="O318" s="90"/>
      <c r="P318" s="90"/>
      <c r="Q318" s="90"/>
      <c r="R318" s="90"/>
      <c r="S318" s="90"/>
      <c r="T318" s="90"/>
    </row>
    <row r="319" spans="2:20">
      <c r="B319" s="90"/>
      <c r="C319" s="203" t="s">
        <v>1641</v>
      </c>
      <c r="D319" s="203"/>
      <c r="E319" s="90" t="s">
        <v>1642</v>
      </c>
      <c r="F319" s="90"/>
      <c r="G319" s="90" t="str">
        <f t="shared" si="5"/>
        <v>3404　小学校・中学校用品</v>
      </c>
      <c r="H319" s="90"/>
      <c r="I319" s="90"/>
      <c r="J319" s="203" t="s">
        <v>1643</v>
      </c>
      <c r="K319" s="90" t="s">
        <v>1644</v>
      </c>
      <c r="L319" s="90"/>
      <c r="M319" s="90" t="str">
        <f t="shared" si="6"/>
        <v>6001　電気設備、自家用電気工作物</v>
      </c>
      <c r="N319" s="90"/>
      <c r="O319" s="90"/>
      <c r="P319" s="90"/>
      <c r="Q319" s="90"/>
      <c r="R319" s="90"/>
      <c r="S319" s="90"/>
      <c r="T319" s="90"/>
    </row>
    <row r="320" spans="2:20">
      <c r="B320" s="90"/>
      <c r="C320" s="203" t="s">
        <v>1645</v>
      </c>
      <c r="D320" s="203"/>
      <c r="E320" s="90" t="s">
        <v>1646</v>
      </c>
      <c r="F320" s="90"/>
      <c r="G320" s="90" t="str">
        <f t="shared" si="5"/>
        <v>3405　スポーツ用品・体操遊具</v>
      </c>
      <c r="H320" s="90"/>
      <c r="I320" s="90"/>
      <c r="J320" s="203" t="s">
        <v>1647</v>
      </c>
      <c r="K320" s="90" t="s">
        <v>1648</v>
      </c>
      <c r="L320" s="90"/>
      <c r="M320" s="90" t="str">
        <f t="shared" si="6"/>
        <v>6002　冷暖房・ボイラー設備</v>
      </c>
      <c r="N320" s="90"/>
      <c r="O320" s="90"/>
      <c r="P320" s="90"/>
      <c r="Q320" s="90"/>
      <c r="R320" s="90"/>
      <c r="S320" s="90"/>
      <c r="T320" s="90"/>
    </row>
    <row r="321" spans="2:20">
      <c r="B321" s="90"/>
      <c r="C321" s="203" t="s">
        <v>1649</v>
      </c>
      <c r="D321" s="203"/>
      <c r="E321" s="90" t="s">
        <v>1650</v>
      </c>
      <c r="F321" s="90"/>
      <c r="G321" s="90" t="str">
        <f t="shared" si="5"/>
        <v>3406　教材用特注家具</v>
      </c>
      <c r="H321" s="90"/>
      <c r="I321" s="90"/>
      <c r="J321" s="203" t="s">
        <v>1651</v>
      </c>
      <c r="K321" s="90" t="s">
        <v>1652</v>
      </c>
      <c r="L321" s="90"/>
      <c r="M321" s="90" t="str">
        <f t="shared" si="6"/>
        <v>6003　給排水衛生設備</v>
      </c>
      <c r="N321" s="90"/>
      <c r="O321" s="90"/>
      <c r="P321" s="90"/>
      <c r="Q321" s="90"/>
      <c r="R321" s="90"/>
      <c r="S321" s="90"/>
      <c r="T321" s="90"/>
    </row>
    <row r="322" spans="2:20">
      <c r="B322" s="90"/>
      <c r="C322" s="203" t="s">
        <v>1653</v>
      </c>
      <c r="D322" s="203"/>
      <c r="E322" s="90" t="s">
        <v>1654</v>
      </c>
      <c r="F322" s="90"/>
      <c r="G322" s="90" t="str">
        <f t="shared" si="5"/>
        <v>3501　衛生管理用品</v>
      </c>
      <c r="H322" s="90"/>
      <c r="I322" s="90"/>
      <c r="J322" s="203" t="s">
        <v>1655</v>
      </c>
      <c r="K322" s="90" t="s">
        <v>1656</v>
      </c>
      <c r="L322" s="90"/>
      <c r="M322" s="90" t="str">
        <f t="shared" si="6"/>
        <v>6004　機械設備（エレベータ・ダムウェータ・揚排水ポンプ）</v>
      </c>
      <c r="N322" s="90"/>
      <c r="O322" s="90"/>
      <c r="P322" s="90"/>
      <c r="Q322" s="90"/>
      <c r="R322" s="90"/>
      <c r="S322" s="90"/>
      <c r="T322" s="90"/>
    </row>
    <row r="323" spans="2:20">
      <c r="B323" s="90"/>
      <c r="C323" s="203" t="s">
        <v>1657</v>
      </c>
      <c r="D323" s="203"/>
      <c r="E323" s="90" t="s">
        <v>1658</v>
      </c>
      <c r="F323" s="90"/>
      <c r="G323" s="90" t="str">
        <f t="shared" si="5"/>
        <v>3502　ギフト用品</v>
      </c>
      <c r="H323" s="90"/>
      <c r="I323" s="90"/>
      <c r="J323" s="203" t="s">
        <v>1659</v>
      </c>
      <c r="K323" s="90" t="s">
        <v>1660</v>
      </c>
      <c r="L323" s="90"/>
      <c r="M323" s="90" t="str">
        <f t="shared" si="6"/>
        <v>6005　消防設備、地下タンク設備</v>
      </c>
      <c r="N323" s="90"/>
      <c r="O323" s="90"/>
      <c r="P323" s="90"/>
      <c r="Q323" s="90"/>
      <c r="R323" s="90"/>
      <c r="S323" s="90"/>
      <c r="T323" s="90"/>
    </row>
    <row r="324" spans="2:20">
      <c r="B324" s="90"/>
      <c r="C324" s="203" t="s">
        <v>1661</v>
      </c>
      <c r="D324" s="203"/>
      <c r="E324" s="90" t="s">
        <v>1662</v>
      </c>
      <c r="F324" s="90"/>
      <c r="G324" s="90" t="str">
        <f t="shared" si="5"/>
        <v>3503　靴・雨具</v>
      </c>
      <c r="H324" s="90"/>
      <c r="I324" s="90"/>
      <c r="J324" s="203" t="s">
        <v>1663</v>
      </c>
      <c r="K324" s="90" t="s">
        <v>1664</v>
      </c>
      <c r="L324" s="90"/>
      <c r="M324" s="90" t="str">
        <f t="shared" si="6"/>
        <v>6006　遊具</v>
      </c>
      <c r="N324" s="90"/>
      <c r="O324" s="90"/>
      <c r="P324" s="90"/>
      <c r="Q324" s="90"/>
      <c r="R324" s="90"/>
      <c r="S324" s="90"/>
      <c r="T324" s="90"/>
    </row>
    <row r="325" spans="2:20">
      <c r="B325" s="90"/>
      <c r="C325" s="203" t="s">
        <v>1665</v>
      </c>
      <c r="D325" s="203"/>
      <c r="E325" s="90" t="s">
        <v>1666</v>
      </c>
      <c r="F325" s="90"/>
      <c r="G325" s="90" t="str">
        <f t="shared" si="5"/>
        <v>3504　建具・畳</v>
      </c>
      <c r="H325" s="90"/>
      <c r="I325" s="90"/>
      <c r="J325" s="203" t="s">
        <v>1667</v>
      </c>
      <c r="K325" s="90" t="s">
        <v>1668</v>
      </c>
      <c r="L325" s="90"/>
      <c r="M325" s="90" t="str">
        <f t="shared" si="6"/>
        <v>6007　精密測定機器</v>
      </c>
      <c r="N325" s="90"/>
      <c r="O325" s="90"/>
      <c r="P325" s="90"/>
      <c r="Q325" s="90"/>
      <c r="R325" s="90"/>
      <c r="S325" s="90"/>
      <c r="T325" s="90"/>
    </row>
    <row r="326" spans="2:20">
      <c r="B326" s="90"/>
      <c r="C326" s="203" t="s">
        <v>1669</v>
      </c>
      <c r="D326" s="203"/>
      <c r="E326" s="90" t="s">
        <v>1670</v>
      </c>
      <c r="F326" s="90"/>
      <c r="G326" s="90" t="str">
        <f t="shared" si="5"/>
        <v>3601　非常用食品</v>
      </c>
      <c r="H326" s="90"/>
      <c r="I326" s="90"/>
      <c r="J326" s="203" t="s">
        <v>1671</v>
      </c>
      <c r="K326" s="90" t="s">
        <v>1672</v>
      </c>
      <c r="L326" s="90"/>
      <c r="M326" s="90" t="str">
        <f t="shared" si="6"/>
        <v>6008　通信設備（多重無線・電話交換機・放送等）</v>
      </c>
      <c r="N326" s="90"/>
      <c r="O326" s="90"/>
      <c r="P326" s="90"/>
      <c r="Q326" s="90"/>
      <c r="R326" s="90"/>
      <c r="S326" s="90"/>
      <c r="T326" s="90"/>
    </row>
    <row r="327" spans="2:20">
      <c r="B327" s="90"/>
      <c r="C327" s="203" t="s">
        <v>1673</v>
      </c>
      <c r="D327" s="203"/>
      <c r="E327" s="90" t="s">
        <v>1674</v>
      </c>
      <c r="F327" s="90"/>
      <c r="G327" s="90" t="str">
        <f t="shared" si="5"/>
        <v>3602　食品・食材</v>
      </c>
      <c r="H327" s="90"/>
      <c r="I327" s="90"/>
      <c r="J327" s="203" t="s">
        <v>1675</v>
      </c>
      <c r="K327" s="90" t="s">
        <v>1676</v>
      </c>
      <c r="L327" s="90"/>
      <c r="M327" s="90" t="str">
        <f t="shared" si="6"/>
        <v>6009　下水処理施設運転管理</v>
      </c>
      <c r="N327" s="90"/>
      <c r="O327" s="90"/>
      <c r="P327" s="90"/>
      <c r="Q327" s="90"/>
      <c r="R327" s="90"/>
      <c r="S327" s="90"/>
      <c r="T327" s="90"/>
    </row>
    <row r="328" spans="2:20">
      <c r="B328" s="90"/>
      <c r="C328" s="203" t="s">
        <v>1677</v>
      </c>
      <c r="D328" s="203"/>
      <c r="E328" s="90" t="s">
        <v>1678</v>
      </c>
      <c r="F328" s="90"/>
      <c r="G328" s="90" t="str">
        <f t="shared" si="5"/>
        <v>3701　特注制服</v>
      </c>
      <c r="H328" s="90"/>
      <c r="I328" s="90"/>
      <c r="J328" s="203" t="s">
        <v>1679</v>
      </c>
      <c r="K328" s="90" t="s">
        <v>1680</v>
      </c>
      <c r="L328" s="90"/>
      <c r="M328" s="90" t="str">
        <f t="shared" si="6"/>
        <v>6010　その他保守</v>
      </c>
      <c r="N328" s="90"/>
      <c r="O328" s="90"/>
      <c r="P328" s="90"/>
      <c r="Q328" s="90"/>
      <c r="R328" s="90"/>
      <c r="S328" s="90"/>
      <c r="T328" s="90"/>
    </row>
    <row r="329" spans="2:20">
      <c r="B329" s="90"/>
      <c r="C329" s="203" t="s">
        <v>1681</v>
      </c>
      <c r="D329" s="203"/>
      <c r="E329" s="90" t="s">
        <v>1682</v>
      </c>
      <c r="F329" s="90"/>
      <c r="G329" s="90" t="str">
        <f t="shared" si="5"/>
        <v>3702　帽子</v>
      </c>
      <c r="H329" s="90"/>
      <c r="I329" s="90"/>
      <c r="J329" s="203" t="s">
        <v>1683</v>
      </c>
      <c r="K329" s="90" t="s">
        <v>1684</v>
      </c>
      <c r="L329" s="90"/>
      <c r="M329" s="90" t="str">
        <f t="shared" si="6"/>
        <v>6101　バス運行</v>
      </c>
      <c r="N329" s="90"/>
      <c r="O329" s="90"/>
      <c r="P329" s="90"/>
      <c r="Q329" s="90"/>
      <c r="R329" s="90"/>
      <c r="S329" s="90"/>
      <c r="T329" s="90"/>
    </row>
    <row r="330" spans="2:20">
      <c r="B330" s="90"/>
      <c r="C330" s="203" t="s">
        <v>1685</v>
      </c>
      <c r="D330" s="203"/>
      <c r="E330" s="90" t="s">
        <v>1686</v>
      </c>
      <c r="F330" s="90"/>
      <c r="G330" s="90" t="str">
        <f t="shared" si="5"/>
        <v>3703　タオル・寝具</v>
      </c>
      <c r="H330" s="90"/>
      <c r="I330" s="90"/>
      <c r="J330" s="203" t="s">
        <v>1687</v>
      </c>
      <c r="K330" s="90" t="s">
        <v>1688</v>
      </c>
      <c r="L330" s="90"/>
      <c r="M330" s="90" t="str">
        <f t="shared" si="6"/>
        <v>6102　物品・書物等</v>
      </c>
      <c r="N330" s="90"/>
      <c r="O330" s="90"/>
      <c r="P330" s="90"/>
      <c r="Q330" s="90"/>
      <c r="R330" s="90"/>
      <c r="S330" s="90"/>
      <c r="T330" s="90"/>
    </row>
    <row r="331" spans="2:20">
      <c r="B331" s="90"/>
      <c r="C331" s="203" t="s">
        <v>1689</v>
      </c>
      <c r="D331" s="203"/>
      <c r="E331" s="90" t="s">
        <v>1690</v>
      </c>
      <c r="F331" s="90"/>
      <c r="G331" s="90" t="str">
        <f t="shared" si="5"/>
        <v>3704　旗・のぼり</v>
      </c>
      <c r="H331" s="90"/>
      <c r="I331" s="90"/>
      <c r="J331" s="203" t="s">
        <v>1691</v>
      </c>
      <c r="K331" s="90" t="s">
        <v>1692</v>
      </c>
      <c r="L331" s="90"/>
      <c r="M331" s="90" t="str">
        <f t="shared" si="6"/>
        <v>6103　旅行業</v>
      </c>
      <c r="N331" s="90"/>
      <c r="O331" s="90"/>
      <c r="P331" s="90"/>
      <c r="Q331" s="90"/>
      <c r="R331" s="90"/>
      <c r="S331" s="90"/>
      <c r="T331" s="90"/>
    </row>
    <row r="332" spans="2:20">
      <c r="B332" s="90"/>
      <c r="C332" s="203" t="s">
        <v>1693</v>
      </c>
      <c r="D332" s="203"/>
      <c r="E332" s="90" t="s">
        <v>1694</v>
      </c>
      <c r="F332" s="90"/>
      <c r="G332" s="90" t="str">
        <f t="shared" si="5"/>
        <v>3801　カーテン・じゅうたん</v>
      </c>
      <c r="H332" s="90"/>
      <c r="I332" s="90"/>
      <c r="J332" s="203" t="s">
        <v>1695</v>
      </c>
      <c r="K332" s="90" t="s">
        <v>1696</v>
      </c>
      <c r="L332" s="90"/>
      <c r="M332" s="90" t="str">
        <f t="shared" si="6"/>
        <v>6201　データエントリー</v>
      </c>
      <c r="N332" s="90"/>
      <c r="O332" s="90"/>
      <c r="P332" s="90"/>
      <c r="Q332" s="90"/>
      <c r="R332" s="90"/>
      <c r="S332" s="90"/>
      <c r="T332" s="90"/>
    </row>
    <row r="333" spans="2:20">
      <c r="B333" s="90"/>
      <c r="C333" s="203" t="s">
        <v>1697</v>
      </c>
      <c r="D333" s="203"/>
      <c r="E333" s="90" t="s">
        <v>1698</v>
      </c>
      <c r="F333" s="90"/>
      <c r="G333" s="90" t="str">
        <f t="shared" si="5"/>
        <v>3802　シート・マット</v>
      </c>
      <c r="H333" s="90"/>
      <c r="I333" s="90"/>
      <c r="J333" s="203" t="s">
        <v>1699</v>
      </c>
      <c r="K333" s="90" t="s">
        <v>1700</v>
      </c>
      <c r="L333" s="90"/>
      <c r="M333" s="90" t="str">
        <f t="shared" si="6"/>
        <v>6202　システム開発</v>
      </c>
      <c r="N333" s="90"/>
      <c r="O333" s="90"/>
      <c r="P333" s="90"/>
      <c r="Q333" s="90"/>
      <c r="R333" s="90"/>
      <c r="S333" s="90"/>
      <c r="T333" s="90"/>
    </row>
    <row r="334" spans="2:20">
      <c r="B334" s="90"/>
      <c r="C334" s="203" t="s">
        <v>1701</v>
      </c>
      <c r="D334" s="203"/>
      <c r="E334" s="90" t="s">
        <v>1702</v>
      </c>
      <c r="F334" s="90"/>
      <c r="G334" s="90" t="str">
        <f t="shared" si="5"/>
        <v>3901　給食用厨房機器</v>
      </c>
      <c r="H334" s="90"/>
      <c r="I334" s="90"/>
      <c r="J334" s="203" t="s">
        <v>1703</v>
      </c>
      <c r="K334" s="90" t="s">
        <v>1704</v>
      </c>
      <c r="L334" s="90"/>
      <c r="M334" s="90" t="str">
        <f t="shared" si="6"/>
        <v>6301　マイクロフィルム</v>
      </c>
      <c r="N334" s="90"/>
      <c r="O334" s="90"/>
      <c r="P334" s="90"/>
      <c r="Q334" s="90"/>
      <c r="R334" s="90"/>
      <c r="S334" s="90"/>
      <c r="T334" s="90"/>
    </row>
    <row r="335" spans="2:20">
      <c r="B335" s="90"/>
      <c r="C335" s="203" t="s">
        <v>1705</v>
      </c>
      <c r="D335" s="203"/>
      <c r="E335" s="90" t="s">
        <v>1706</v>
      </c>
      <c r="F335" s="90"/>
      <c r="G335" s="90" t="str">
        <f t="shared" si="5"/>
        <v>4001　家電製品</v>
      </c>
      <c r="H335" s="90"/>
      <c r="I335" s="90"/>
      <c r="J335" s="203" t="s">
        <v>1707</v>
      </c>
      <c r="K335" s="90" t="s">
        <v>1708</v>
      </c>
      <c r="L335" s="90"/>
      <c r="M335" s="90" t="str">
        <f t="shared" si="6"/>
        <v>6302　映像</v>
      </c>
      <c r="N335" s="90"/>
      <c r="O335" s="90"/>
      <c r="P335" s="90"/>
      <c r="Q335" s="90"/>
      <c r="R335" s="90"/>
      <c r="S335" s="90"/>
      <c r="T335" s="90"/>
    </row>
    <row r="336" spans="2:20">
      <c r="B336" s="90"/>
      <c r="C336" s="203" t="s">
        <v>1709</v>
      </c>
      <c r="D336" s="203"/>
      <c r="E336" s="90" t="s">
        <v>1710</v>
      </c>
      <c r="F336" s="90"/>
      <c r="G336" s="90" t="str">
        <f t="shared" si="5"/>
        <v>4002　産業用電気機器</v>
      </c>
      <c r="H336" s="90"/>
      <c r="I336" s="90"/>
      <c r="J336" s="203" t="s">
        <v>1711</v>
      </c>
      <c r="K336" s="90" t="s">
        <v>1712</v>
      </c>
      <c r="L336" s="90"/>
      <c r="M336" s="90" t="str">
        <f t="shared" si="6"/>
        <v>6303　ホームページ</v>
      </c>
      <c r="N336" s="90"/>
      <c r="O336" s="90"/>
      <c r="P336" s="90"/>
      <c r="Q336" s="90"/>
      <c r="R336" s="90"/>
      <c r="S336" s="90"/>
      <c r="T336" s="90"/>
    </row>
    <row r="337" spans="2:20">
      <c r="B337" s="90"/>
      <c r="C337" s="203" t="s">
        <v>1713</v>
      </c>
      <c r="D337" s="203"/>
      <c r="E337" s="90" t="s">
        <v>1714</v>
      </c>
      <c r="F337" s="90"/>
      <c r="G337" s="90" t="str">
        <f t="shared" si="5"/>
        <v>4003　通信用機器</v>
      </c>
      <c r="H337" s="90"/>
      <c r="I337" s="90"/>
      <c r="J337" s="203" t="s">
        <v>1715</v>
      </c>
      <c r="K337" s="90" t="s">
        <v>1716</v>
      </c>
      <c r="L337" s="90"/>
      <c r="M337" s="90" t="str">
        <f t="shared" si="6"/>
        <v>6401　会議録作成</v>
      </c>
      <c r="N337" s="90"/>
      <c r="O337" s="90"/>
      <c r="P337" s="90"/>
      <c r="Q337" s="90"/>
      <c r="R337" s="90"/>
      <c r="S337" s="90"/>
      <c r="T337" s="90"/>
    </row>
    <row r="338" spans="2:20">
      <c r="B338" s="90"/>
      <c r="C338" s="203" t="s">
        <v>1717</v>
      </c>
      <c r="D338" s="90"/>
      <c r="E338" s="90" t="s">
        <v>1290</v>
      </c>
      <c r="F338" s="90"/>
      <c r="G338" s="90" t="str">
        <f t="shared" si="5"/>
        <v>4004　空調機器</v>
      </c>
      <c r="H338" s="90"/>
      <c r="I338" s="90"/>
      <c r="J338" s="203" t="s">
        <v>1718</v>
      </c>
      <c r="K338" s="90" t="s">
        <v>1719</v>
      </c>
      <c r="L338" s="90"/>
      <c r="M338" s="90" t="str">
        <f t="shared" si="6"/>
        <v>6402　調査・計画策定（　　　　）</v>
      </c>
      <c r="N338" s="90"/>
      <c r="O338" s="90"/>
      <c r="P338" s="90"/>
      <c r="Q338" s="90"/>
      <c r="R338" s="90"/>
      <c r="S338" s="90"/>
      <c r="T338" s="90"/>
    </row>
    <row r="339" spans="2:20">
      <c r="B339" s="90"/>
      <c r="C339" s="203" t="s">
        <v>1720</v>
      </c>
      <c r="D339" s="90"/>
      <c r="E339" s="90" t="s">
        <v>1297</v>
      </c>
      <c r="F339" s="90"/>
      <c r="G339" s="90" t="str">
        <f t="shared" si="5"/>
        <v>4005　音響・放送機器</v>
      </c>
      <c r="H339" s="90"/>
      <c r="I339" s="90"/>
      <c r="J339" s="203" t="s">
        <v>1721</v>
      </c>
      <c r="K339" s="90" t="s">
        <v>1722</v>
      </c>
      <c r="L339" s="90"/>
      <c r="M339" s="90" t="str">
        <f t="shared" si="6"/>
        <v>6403　催事計画</v>
      </c>
      <c r="N339" s="90"/>
      <c r="O339" s="90"/>
      <c r="P339" s="90"/>
      <c r="Q339" s="90"/>
      <c r="R339" s="90"/>
      <c r="S339" s="90"/>
      <c r="T339" s="90"/>
    </row>
    <row r="340" spans="2:20">
      <c r="B340" s="90"/>
      <c r="C340" s="203" t="s">
        <v>1723</v>
      </c>
      <c r="D340" s="90"/>
      <c r="E340" s="90" t="s">
        <v>1304</v>
      </c>
      <c r="F340" s="90"/>
      <c r="G340" s="90" t="str">
        <f t="shared" si="5"/>
        <v>4006　照明機器</v>
      </c>
      <c r="H340" s="90"/>
      <c r="I340" s="90"/>
      <c r="J340" s="203" t="s">
        <v>1724</v>
      </c>
      <c r="K340" s="90" t="s">
        <v>1725</v>
      </c>
      <c r="L340" s="90"/>
      <c r="M340" s="90" t="str">
        <f t="shared" si="6"/>
        <v>6404　講師派遣（ＩＴ、資格取得等）</v>
      </c>
      <c r="N340" s="90"/>
      <c r="O340" s="90"/>
      <c r="P340" s="90"/>
      <c r="Q340" s="90"/>
      <c r="R340" s="90"/>
      <c r="S340" s="90"/>
      <c r="T340" s="90"/>
    </row>
    <row r="341" spans="2:20">
      <c r="B341" s="90"/>
      <c r="C341" s="203" t="s">
        <v>1726</v>
      </c>
      <c r="D341" s="203"/>
      <c r="E341" s="90" t="s">
        <v>1727</v>
      </c>
      <c r="F341" s="90"/>
      <c r="G341" s="90" t="str">
        <f t="shared" si="5"/>
        <v>4101　自動車</v>
      </c>
      <c r="H341" s="90"/>
      <c r="I341" s="90"/>
      <c r="J341" s="203" t="s">
        <v>1728</v>
      </c>
      <c r="K341" s="90" t="s">
        <v>1729</v>
      </c>
      <c r="L341" s="90"/>
      <c r="M341" s="90" t="str">
        <f t="shared" si="6"/>
        <v>6405　人材派遣</v>
      </c>
      <c r="N341" s="90"/>
      <c r="O341" s="90"/>
      <c r="P341" s="90"/>
      <c r="Q341" s="90"/>
      <c r="R341" s="90"/>
      <c r="S341" s="90"/>
      <c r="T341" s="90"/>
    </row>
    <row r="342" spans="2:20">
      <c r="B342" s="90"/>
      <c r="C342" s="203" t="s">
        <v>1730</v>
      </c>
      <c r="D342" s="203"/>
      <c r="E342" s="90" t="s">
        <v>1731</v>
      </c>
      <c r="F342" s="90"/>
      <c r="G342" s="90" t="str">
        <f t="shared" si="5"/>
        <v>4102　消防車両</v>
      </c>
      <c r="H342" s="90"/>
      <c r="I342" s="90"/>
      <c r="J342" s="203" t="s">
        <v>1732</v>
      </c>
      <c r="K342" s="90" t="s">
        <v>1733</v>
      </c>
      <c r="L342" s="90"/>
      <c r="M342" s="90" t="str">
        <f t="shared" si="6"/>
        <v>6501　移動入浴</v>
      </c>
      <c r="N342" s="90"/>
      <c r="O342" s="90"/>
      <c r="P342" s="90"/>
      <c r="Q342" s="90"/>
      <c r="R342" s="90"/>
      <c r="S342" s="90"/>
      <c r="T342" s="90"/>
    </row>
    <row r="343" spans="2:20">
      <c r="B343" s="90"/>
      <c r="C343" s="203" t="s">
        <v>1734</v>
      </c>
      <c r="D343" s="203"/>
      <c r="E343" s="90" t="s">
        <v>1735</v>
      </c>
      <c r="F343" s="90"/>
      <c r="G343" s="90" t="str">
        <f t="shared" si="5"/>
        <v>4103　建設用特殊車両</v>
      </c>
      <c r="H343" s="90"/>
      <c r="I343" s="90"/>
      <c r="J343" s="203" t="s">
        <v>1736</v>
      </c>
      <c r="K343" s="90" t="s">
        <v>1737</v>
      </c>
      <c r="L343" s="90"/>
      <c r="M343" s="90" t="str">
        <f t="shared" si="6"/>
        <v>6502　福祉用具レンタル</v>
      </c>
      <c r="N343" s="90"/>
      <c r="O343" s="90"/>
      <c r="P343" s="90"/>
      <c r="Q343" s="90"/>
      <c r="R343" s="90"/>
      <c r="S343" s="90"/>
      <c r="T343" s="90"/>
    </row>
    <row r="344" spans="2:20">
      <c r="B344" s="90"/>
      <c r="C344" s="203" t="s">
        <v>1738</v>
      </c>
      <c r="D344" s="203"/>
      <c r="E344" s="90" t="s">
        <v>1739</v>
      </c>
      <c r="F344" s="90"/>
      <c r="G344" s="90" t="str">
        <f t="shared" si="5"/>
        <v>4104　自動車部品・修理</v>
      </c>
      <c r="H344" s="90"/>
      <c r="I344" s="90"/>
      <c r="J344" s="203" t="s">
        <v>1740</v>
      </c>
      <c r="K344" s="90" t="s">
        <v>1741</v>
      </c>
      <c r="L344" s="90"/>
      <c r="M344" s="90" t="str">
        <f t="shared" si="6"/>
        <v>6503　給食調理</v>
      </c>
      <c r="N344" s="90"/>
      <c r="O344" s="90"/>
      <c r="P344" s="90"/>
      <c r="Q344" s="90"/>
      <c r="R344" s="90"/>
      <c r="S344" s="90"/>
      <c r="T344" s="90"/>
    </row>
    <row r="345" spans="2:20">
      <c r="B345" s="90"/>
      <c r="C345" s="203" t="s">
        <v>1742</v>
      </c>
      <c r="D345" s="203"/>
      <c r="E345" s="90" t="s">
        <v>1743</v>
      </c>
      <c r="F345" s="90"/>
      <c r="G345" s="90" t="str">
        <f t="shared" si="5"/>
        <v>4201　燃料・オイル</v>
      </c>
      <c r="H345" s="90"/>
      <c r="I345" s="90"/>
      <c r="J345" s="203" t="s">
        <v>1744</v>
      </c>
      <c r="K345" s="90" t="s">
        <v>1745</v>
      </c>
      <c r="L345" s="90"/>
      <c r="M345" s="90" t="str">
        <f t="shared" si="6"/>
        <v>6601　ＯＡ機器（パソコン、複写機、印刷機、ファクシミリ等）</v>
      </c>
      <c r="N345" s="90"/>
      <c r="O345" s="90"/>
      <c r="P345" s="90"/>
      <c r="Q345" s="90"/>
      <c r="R345" s="90"/>
      <c r="S345" s="90"/>
      <c r="T345" s="90"/>
    </row>
    <row r="346" spans="2:20">
      <c r="B346" s="90"/>
      <c r="C346" s="203" t="s">
        <v>1746</v>
      </c>
      <c r="D346" s="203"/>
      <c r="E346" s="90" t="s">
        <v>1747</v>
      </c>
      <c r="F346" s="90"/>
      <c r="G346" s="90" t="str">
        <f t="shared" si="5"/>
        <v>4301　理化学機械器具</v>
      </c>
      <c r="H346" s="90"/>
      <c r="I346" s="90"/>
      <c r="J346" s="203" t="s">
        <v>1748</v>
      </c>
      <c r="K346" s="90" t="s">
        <v>1749</v>
      </c>
      <c r="L346" s="90"/>
      <c r="M346" s="90" t="str">
        <f t="shared" si="6"/>
        <v>6602　プレハブ（倉庫・トイレ等）</v>
      </c>
      <c r="N346" s="90"/>
      <c r="O346" s="90"/>
      <c r="P346" s="90"/>
      <c r="Q346" s="90"/>
      <c r="R346" s="90"/>
      <c r="S346" s="90"/>
      <c r="T346" s="90"/>
    </row>
    <row r="347" spans="2:20">
      <c r="B347" s="90"/>
      <c r="C347" s="203" t="s">
        <v>1750</v>
      </c>
      <c r="D347" s="203"/>
      <c r="E347" s="90" t="s">
        <v>1751</v>
      </c>
      <c r="F347" s="90"/>
      <c r="G347" s="90" t="str">
        <f t="shared" si="5"/>
        <v>4302　計測用機械器具</v>
      </c>
      <c r="H347" s="90"/>
      <c r="I347" s="90"/>
      <c r="J347" s="203" t="s">
        <v>1752</v>
      </c>
      <c r="K347" s="90" t="s">
        <v>1727</v>
      </c>
      <c r="L347" s="90"/>
      <c r="M347" s="90" t="str">
        <f t="shared" si="6"/>
        <v>6603　自動車</v>
      </c>
      <c r="N347" s="90"/>
      <c r="O347" s="90"/>
      <c r="P347" s="90"/>
      <c r="Q347" s="90"/>
      <c r="R347" s="90"/>
      <c r="S347" s="90"/>
      <c r="T347" s="90"/>
    </row>
    <row r="348" spans="2:20">
      <c r="B348" s="90"/>
      <c r="C348" s="203" t="s">
        <v>1753</v>
      </c>
      <c r="D348" s="203"/>
      <c r="E348" s="90" t="s">
        <v>1754</v>
      </c>
      <c r="F348" s="90"/>
      <c r="G348" s="90" t="str">
        <f t="shared" si="5"/>
        <v>4303　産業用機械器具</v>
      </c>
      <c r="H348" s="90"/>
      <c r="I348" s="90"/>
      <c r="J348" s="203" t="s">
        <v>1755</v>
      </c>
      <c r="K348" s="90" t="s">
        <v>1756</v>
      </c>
      <c r="L348" s="90"/>
      <c r="M348" s="90" t="str">
        <f t="shared" si="6"/>
        <v>6604　上記以外の物品</v>
      </c>
      <c r="N348" s="90"/>
      <c r="O348" s="90"/>
      <c r="P348" s="90"/>
      <c r="Q348" s="90"/>
      <c r="R348" s="90"/>
      <c r="S348" s="90"/>
      <c r="T348" s="90"/>
    </row>
    <row r="349" spans="2:20">
      <c r="B349" s="90"/>
      <c r="C349" s="203" t="s">
        <v>1757</v>
      </c>
      <c r="D349" s="203"/>
      <c r="E349" s="90" t="s">
        <v>1758</v>
      </c>
      <c r="F349" s="90"/>
      <c r="G349" s="90" t="str">
        <f t="shared" si="5"/>
        <v>4304　農林業用機械器具</v>
      </c>
      <c r="H349" s="90"/>
      <c r="I349" s="90"/>
      <c r="J349" s="203" t="s">
        <v>1759</v>
      </c>
      <c r="K349" s="90" t="s">
        <v>1760</v>
      </c>
      <c r="L349" s="90"/>
      <c r="M349" s="90" t="str">
        <f t="shared" si="6"/>
        <v>6701　調査研究（市場・都市・交通・世論）分析、解析、測定</v>
      </c>
      <c r="N349" s="90"/>
      <c r="O349" s="90"/>
      <c r="P349" s="90"/>
      <c r="Q349" s="90"/>
      <c r="R349" s="90"/>
      <c r="S349" s="90"/>
      <c r="T349" s="90"/>
    </row>
    <row r="350" spans="2:20">
      <c r="B350" s="90"/>
      <c r="C350" s="203" t="s">
        <v>1761</v>
      </c>
      <c r="D350" s="203"/>
      <c r="E350" s="90" t="s">
        <v>1762</v>
      </c>
      <c r="F350" s="90"/>
      <c r="G350" s="90" t="str">
        <f t="shared" si="5"/>
        <v>4401　活版印刷・平板印刷</v>
      </c>
      <c r="H350" s="90"/>
      <c r="I350" s="90"/>
      <c r="J350" s="203" t="s">
        <v>1763</v>
      </c>
      <c r="K350" s="90" t="s">
        <v>1764</v>
      </c>
      <c r="L350" s="90"/>
      <c r="M350" s="90" t="str">
        <f t="shared" si="6"/>
        <v>6801　除融雪業務</v>
      </c>
      <c r="N350" s="90"/>
      <c r="O350" s="90"/>
      <c r="P350" s="90"/>
      <c r="Q350" s="90"/>
      <c r="R350" s="90"/>
      <c r="S350" s="90"/>
      <c r="T350" s="90"/>
    </row>
    <row r="351" spans="2:20">
      <c r="B351" s="90"/>
      <c r="C351" s="203" t="s">
        <v>1765</v>
      </c>
      <c r="D351" s="203"/>
      <c r="E351" s="90" t="s">
        <v>1766</v>
      </c>
      <c r="F351" s="90"/>
      <c r="G351" s="90" t="str">
        <f t="shared" si="5"/>
        <v>4402　フォーム印刷</v>
      </c>
      <c r="H351" s="90"/>
      <c r="I351" s="90"/>
      <c r="J351" s="203" t="s">
        <v>1767</v>
      </c>
      <c r="K351" s="90" t="s">
        <v>1136</v>
      </c>
      <c r="L351" s="90"/>
      <c r="M351" s="90" t="str">
        <f t="shared" si="6"/>
        <v>6901　その他</v>
      </c>
      <c r="N351" s="90"/>
      <c r="O351" s="90"/>
      <c r="P351" s="90"/>
      <c r="Q351" s="90"/>
      <c r="R351" s="90"/>
      <c r="S351" s="90"/>
      <c r="T351" s="90"/>
    </row>
    <row r="352" spans="2:20">
      <c r="B352" s="90"/>
      <c r="C352" s="203" t="s">
        <v>1768</v>
      </c>
      <c r="D352" s="203"/>
      <c r="E352" s="90" t="s">
        <v>1769</v>
      </c>
      <c r="F352" s="90"/>
      <c r="G352" s="90" t="str">
        <f t="shared" si="5"/>
        <v>4403　封筒</v>
      </c>
      <c r="H352" s="90"/>
      <c r="I352" s="90"/>
      <c r="J352" s="90"/>
      <c r="K352" s="90"/>
      <c r="L352" s="90"/>
      <c r="M352" s="90"/>
      <c r="N352" s="90"/>
      <c r="O352" s="90"/>
      <c r="P352" s="90"/>
      <c r="Q352" s="90"/>
      <c r="R352" s="90"/>
      <c r="S352" s="90"/>
      <c r="T352" s="90"/>
    </row>
    <row r="353" spans="2:20">
      <c r="B353" s="90"/>
      <c r="C353" s="203" t="s">
        <v>1770</v>
      </c>
      <c r="D353" s="203"/>
      <c r="E353" s="90" t="s">
        <v>1771</v>
      </c>
      <c r="F353" s="90"/>
      <c r="G353" s="90" t="str">
        <f t="shared" si="5"/>
        <v>4404　地図印刷</v>
      </c>
      <c r="H353" s="90"/>
      <c r="I353" s="90"/>
      <c r="J353" s="90"/>
      <c r="K353" s="90"/>
      <c r="L353" s="90"/>
      <c r="M353" s="90"/>
      <c r="N353" s="90"/>
      <c r="O353" s="90"/>
      <c r="P353" s="90"/>
      <c r="Q353" s="90"/>
      <c r="R353" s="90"/>
      <c r="S353" s="90"/>
      <c r="T353" s="90"/>
    </row>
    <row r="354" spans="2:20">
      <c r="B354" s="90"/>
      <c r="C354" s="203" t="s">
        <v>1772</v>
      </c>
      <c r="D354" s="203"/>
      <c r="E354" s="90" t="s">
        <v>1773</v>
      </c>
      <c r="F354" s="90"/>
      <c r="G354" s="90" t="str">
        <f t="shared" si="5"/>
        <v>4501　複写業務</v>
      </c>
      <c r="H354" s="90"/>
      <c r="I354" s="90"/>
      <c r="J354" s="90"/>
      <c r="K354" s="90"/>
      <c r="L354" s="90"/>
      <c r="M354" s="90"/>
      <c r="N354" s="90"/>
      <c r="O354" s="90"/>
      <c r="P354" s="90"/>
      <c r="Q354" s="90"/>
      <c r="R354" s="90"/>
      <c r="S354" s="90"/>
      <c r="T354" s="90"/>
    </row>
    <row r="355" spans="2:20">
      <c r="B355" s="90"/>
      <c r="C355" s="203" t="s">
        <v>1774</v>
      </c>
      <c r="D355" s="203"/>
      <c r="E355" s="90" t="s">
        <v>1775</v>
      </c>
      <c r="F355" s="90"/>
      <c r="G355" s="90" t="str">
        <f t="shared" si="5"/>
        <v>4601　医薬品</v>
      </c>
      <c r="H355" s="90"/>
      <c r="I355" s="90"/>
      <c r="J355" s="90"/>
      <c r="K355" s="90"/>
      <c r="L355" s="90"/>
      <c r="M355" s="90"/>
      <c r="N355" s="90"/>
      <c r="O355" s="90"/>
      <c r="P355" s="90"/>
      <c r="Q355" s="90"/>
      <c r="R355" s="90"/>
      <c r="S355" s="90"/>
      <c r="T355" s="90"/>
    </row>
    <row r="356" spans="2:20">
      <c r="B356" s="90"/>
      <c r="C356" s="203" t="s">
        <v>1776</v>
      </c>
      <c r="D356" s="203"/>
      <c r="E356" s="90" t="s">
        <v>1777</v>
      </c>
      <c r="F356" s="90"/>
      <c r="G356" s="90" t="str">
        <f t="shared" si="5"/>
        <v>4602　工業用薬品</v>
      </c>
      <c r="H356" s="203"/>
      <c r="I356" s="90"/>
      <c r="J356" s="90"/>
      <c r="K356" s="90"/>
      <c r="L356" s="90"/>
      <c r="M356" s="90"/>
      <c r="N356" s="90"/>
      <c r="O356" s="90"/>
      <c r="P356" s="90"/>
      <c r="Q356" s="90"/>
      <c r="R356" s="90"/>
      <c r="S356" s="90"/>
      <c r="T356" s="90"/>
    </row>
    <row r="357" spans="2:20">
      <c r="B357" s="90"/>
      <c r="C357" s="203" t="s">
        <v>1778</v>
      </c>
      <c r="D357" s="203"/>
      <c r="E357" s="90" t="s">
        <v>1779</v>
      </c>
      <c r="F357" s="90"/>
      <c r="G357" s="90" t="str">
        <f t="shared" si="5"/>
        <v>4603　衛生用薬剤</v>
      </c>
      <c r="H357" s="90"/>
      <c r="I357" s="90"/>
      <c r="J357" s="90"/>
      <c r="K357" s="90"/>
      <c r="L357" s="90"/>
      <c r="M357" s="90"/>
      <c r="N357" s="90"/>
      <c r="O357" s="90"/>
      <c r="P357" s="90"/>
      <c r="Q357" s="90"/>
      <c r="R357" s="90"/>
      <c r="S357" s="90"/>
      <c r="T357" s="90"/>
    </row>
    <row r="358" spans="2:20">
      <c r="B358" s="90"/>
      <c r="C358" s="203" t="s">
        <v>1780</v>
      </c>
      <c r="D358" s="203"/>
      <c r="E358" s="90" t="s">
        <v>1781</v>
      </c>
      <c r="F358" s="90"/>
      <c r="G358" s="90" t="str">
        <f t="shared" si="5"/>
        <v>4604　防疫剤</v>
      </c>
      <c r="H358" s="90"/>
      <c r="I358" s="90"/>
      <c r="J358" s="90"/>
      <c r="K358" s="90"/>
      <c r="L358" s="90"/>
      <c r="M358" s="90"/>
      <c r="N358" s="90"/>
      <c r="O358" s="90"/>
      <c r="P358" s="90"/>
      <c r="Q358" s="90"/>
      <c r="R358" s="90"/>
      <c r="S358" s="90"/>
      <c r="T358" s="90"/>
    </row>
    <row r="359" spans="2:20">
      <c r="B359" s="90"/>
      <c r="C359" s="203" t="s">
        <v>1782</v>
      </c>
      <c r="D359" s="203"/>
      <c r="E359" s="90" t="s">
        <v>1783</v>
      </c>
      <c r="F359" s="90"/>
      <c r="G359" s="90" t="str">
        <f t="shared" si="5"/>
        <v>4605　農作業用薬剤</v>
      </c>
      <c r="H359" s="203"/>
      <c r="I359" s="90"/>
      <c r="J359" s="90"/>
      <c r="K359" s="90"/>
      <c r="L359" s="90"/>
      <c r="M359" s="90"/>
      <c r="N359" s="90"/>
      <c r="O359" s="90"/>
      <c r="P359" s="90"/>
      <c r="Q359" s="90"/>
      <c r="R359" s="90"/>
      <c r="S359" s="90"/>
      <c r="T359" s="90"/>
    </row>
    <row r="360" spans="2:20">
      <c r="B360" s="90"/>
      <c r="C360" s="203" t="s">
        <v>1784</v>
      </c>
      <c r="D360" s="203"/>
      <c r="E360" s="90" t="s">
        <v>1785</v>
      </c>
      <c r="F360" s="90"/>
      <c r="G360" s="90" t="str">
        <f t="shared" si="5"/>
        <v>4606　道路凍結防止剤</v>
      </c>
      <c r="H360" s="203"/>
      <c r="I360" s="90"/>
      <c r="J360" s="90"/>
      <c r="K360" s="90"/>
      <c r="L360" s="90"/>
      <c r="M360" s="90"/>
      <c r="N360" s="90"/>
      <c r="O360" s="90"/>
      <c r="P360" s="90"/>
      <c r="Q360" s="90"/>
      <c r="R360" s="90"/>
      <c r="S360" s="90"/>
      <c r="T360" s="90"/>
    </row>
    <row r="361" spans="2:20">
      <c r="B361" s="90"/>
      <c r="C361" s="203" t="s">
        <v>1786</v>
      </c>
      <c r="D361" s="203"/>
      <c r="E361" s="90" t="s">
        <v>1787</v>
      </c>
      <c r="F361" s="90"/>
      <c r="G361" s="90" t="str">
        <f t="shared" si="5"/>
        <v>4701　医療機器</v>
      </c>
      <c r="H361" s="203"/>
      <c r="I361" s="90"/>
      <c r="J361" s="90"/>
      <c r="K361" s="90"/>
      <c r="L361" s="90"/>
      <c r="M361" s="90"/>
      <c r="N361" s="90"/>
      <c r="O361" s="90"/>
      <c r="P361" s="90"/>
      <c r="Q361" s="90"/>
      <c r="R361" s="90"/>
      <c r="S361" s="90"/>
      <c r="T361" s="90"/>
    </row>
    <row r="362" spans="2:20">
      <c r="B362" s="90"/>
      <c r="C362" s="203" t="s">
        <v>1788</v>
      </c>
      <c r="D362" s="203"/>
      <c r="E362" s="90" t="s">
        <v>1789</v>
      </c>
      <c r="F362" s="90"/>
      <c r="G362" s="90" t="str">
        <f t="shared" si="5"/>
        <v>4702　介護用品</v>
      </c>
      <c r="H362" s="203"/>
      <c r="I362" s="90"/>
      <c r="J362" s="90"/>
      <c r="K362" s="90"/>
      <c r="L362" s="90"/>
      <c r="M362" s="90"/>
      <c r="N362" s="90"/>
      <c r="O362" s="90"/>
      <c r="P362" s="90"/>
      <c r="Q362" s="90"/>
      <c r="R362" s="90"/>
      <c r="S362" s="90"/>
      <c r="T362" s="90"/>
    </row>
    <row r="363" spans="2:20">
      <c r="B363" s="90"/>
      <c r="C363" s="203" t="s">
        <v>1790</v>
      </c>
      <c r="D363" s="203"/>
      <c r="E363" s="90" t="s">
        <v>1791</v>
      </c>
      <c r="F363" s="90"/>
      <c r="G363" s="90" t="str">
        <f t="shared" si="5"/>
        <v>4801　農業園芸用品</v>
      </c>
      <c r="H363" s="203"/>
      <c r="I363" s="90"/>
      <c r="J363" s="90"/>
      <c r="K363" s="90"/>
      <c r="L363" s="90"/>
      <c r="M363" s="90"/>
      <c r="N363" s="90"/>
      <c r="O363" s="90"/>
      <c r="P363" s="90"/>
      <c r="Q363" s="90"/>
      <c r="R363" s="90"/>
      <c r="S363" s="90"/>
      <c r="T363" s="90"/>
    </row>
    <row r="364" spans="2:20">
      <c r="B364" s="90"/>
      <c r="C364" s="203" t="s">
        <v>1792</v>
      </c>
      <c r="D364" s="203"/>
      <c r="E364" s="90" t="s">
        <v>1793</v>
      </c>
      <c r="F364" s="90"/>
      <c r="G364" s="90" t="str">
        <f t="shared" si="5"/>
        <v>4901　鉄鋼・非鉄製品</v>
      </c>
      <c r="H364" s="203"/>
      <c r="I364" s="90"/>
      <c r="J364" s="90"/>
      <c r="K364" s="90"/>
      <c r="L364" s="90"/>
      <c r="M364" s="90"/>
      <c r="N364" s="90"/>
      <c r="O364" s="90"/>
      <c r="P364" s="90"/>
      <c r="Q364" s="90"/>
      <c r="R364" s="90"/>
      <c r="S364" s="90"/>
      <c r="T364" s="90"/>
    </row>
    <row r="365" spans="2:20">
      <c r="B365" s="90"/>
      <c r="C365" s="203" t="s">
        <v>1794</v>
      </c>
      <c r="D365" s="203"/>
      <c r="E365" s="90" t="s">
        <v>1795</v>
      </c>
      <c r="F365" s="90"/>
      <c r="G365" s="90" t="str">
        <f t="shared" si="5"/>
        <v>4902　仮設資材</v>
      </c>
      <c r="H365" s="203"/>
      <c r="I365" s="90"/>
      <c r="J365" s="90"/>
      <c r="K365" s="90"/>
      <c r="L365" s="90"/>
      <c r="M365" s="90"/>
      <c r="N365" s="90"/>
      <c r="O365" s="90"/>
      <c r="P365" s="90"/>
      <c r="Q365" s="90"/>
      <c r="R365" s="90"/>
      <c r="S365" s="90"/>
      <c r="T365" s="90"/>
    </row>
    <row r="366" spans="2:20">
      <c r="B366" s="90"/>
      <c r="C366" s="203" t="s">
        <v>1796</v>
      </c>
      <c r="D366" s="203"/>
      <c r="E366" s="90" t="s">
        <v>1797</v>
      </c>
      <c r="F366" s="90"/>
      <c r="G366" s="90" t="str">
        <f t="shared" si="5"/>
        <v>4903　セメント・石灰</v>
      </c>
      <c r="H366" s="90"/>
      <c r="I366" s="90"/>
      <c r="J366" s="90"/>
      <c r="K366" s="90"/>
      <c r="L366" s="90"/>
      <c r="M366" s="90"/>
      <c r="N366" s="90"/>
      <c r="O366" s="90"/>
      <c r="P366" s="90"/>
      <c r="Q366" s="90"/>
      <c r="R366" s="90"/>
      <c r="S366" s="90"/>
      <c r="T366" s="90"/>
    </row>
    <row r="367" spans="2:20">
      <c r="B367" s="90"/>
      <c r="C367" s="203" t="s">
        <v>1798</v>
      </c>
      <c r="D367" s="203"/>
      <c r="E367" s="90" t="s">
        <v>1799</v>
      </c>
      <c r="F367" s="90"/>
      <c r="G367" s="90" t="str">
        <f t="shared" si="5"/>
        <v>4904　道路建設資材</v>
      </c>
      <c r="H367" s="90"/>
      <c r="I367" s="90"/>
      <c r="J367" s="90"/>
      <c r="K367" s="90"/>
      <c r="L367" s="90"/>
      <c r="M367" s="90"/>
      <c r="N367" s="90"/>
      <c r="O367" s="90"/>
      <c r="P367" s="90"/>
      <c r="Q367" s="90"/>
      <c r="R367" s="90"/>
      <c r="S367" s="90"/>
      <c r="T367" s="90"/>
    </row>
    <row r="368" spans="2:20">
      <c r="B368" s="90"/>
      <c r="C368" s="203" t="s">
        <v>1800</v>
      </c>
      <c r="D368" s="203"/>
      <c r="E368" s="90" t="s">
        <v>1801</v>
      </c>
      <c r="F368" s="90"/>
      <c r="G368" s="90" t="str">
        <f t="shared" ref="G368:G379" si="7">CONCATENATE(C368,"　",E368)</f>
        <v>4905　木材・骨材</v>
      </c>
      <c r="H368" s="90"/>
      <c r="I368" s="90"/>
      <c r="J368" s="90"/>
      <c r="K368" s="90"/>
      <c r="L368" s="90"/>
      <c r="M368" s="90"/>
      <c r="N368" s="90"/>
      <c r="O368" s="90"/>
      <c r="P368" s="90"/>
      <c r="Q368" s="90"/>
      <c r="R368" s="90"/>
      <c r="S368" s="90"/>
      <c r="T368" s="90"/>
    </row>
    <row r="369" spans="2:20">
      <c r="B369" s="90"/>
      <c r="C369" s="203" t="s">
        <v>1802</v>
      </c>
      <c r="D369" s="203"/>
      <c r="E369" s="90" t="s">
        <v>1803</v>
      </c>
      <c r="F369" s="90"/>
      <c r="G369" s="90" t="str">
        <f t="shared" si="7"/>
        <v>5001　看板</v>
      </c>
      <c r="H369" s="90"/>
      <c r="I369" s="90"/>
      <c r="J369" s="90"/>
      <c r="K369" s="90"/>
      <c r="L369" s="90"/>
      <c r="M369" s="90"/>
      <c r="N369" s="90"/>
      <c r="O369" s="90"/>
      <c r="P369" s="90"/>
      <c r="Q369" s="90"/>
      <c r="R369" s="90"/>
      <c r="S369" s="90"/>
      <c r="T369" s="90"/>
    </row>
    <row r="370" spans="2:20">
      <c r="B370" s="90"/>
      <c r="C370" s="203" t="s">
        <v>1804</v>
      </c>
      <c r="D370" s="203"/>
      <c r="E370" s="90" t="s">
        <v>1805</v>
      </c>
      <c r="F370" s="90"/>
      <c r="G370" s="90" t="str">
        <f t="shared" si="7"/>
        <v>5002　展示品</v>
      </c>
      <c r="H370" s="90"/>
      <c r="I370" s="90"/>
      <c r="J370" s="90"/>
      <c r="K370" s="90"/>
      <c r="L370" s="90"/>
      <c r="M370" s="90"/>
      <c r="N370" s="90"/>
      <c r="O370" s="90"/>
      <c r="P370" s="90"/>
      <c r="Q370" s="90"/>
      <c r="R370" s="90"/>
      <c r="S370" s="90"/>
      <c r="T370" s="90"/>
    </row>
    <row r="371" spans="2:20">
      <c r="B371" s="90"/>
      <c r="C371" s="203" t="s">
        <v>1806</v>
      </c>
      <c r="D371" s="203"/>
      <c r="E371" s="90" t="s">
        <v>1807</v>
      </c>
      <c r="F371" s="90"/>
      <c r="G371" s="90" t="str">
        <f t="shared" si="7"/>
        <v>5003　シール・プレート</v>
      </c>
      <c r="H371" s="90"/>
      <c r="I371" s="90"/>
      <c r="J371" s="90"/>
      <c r="K371" s="90"/>
      <c r="L371" s="90"/>
      <c r="M371" s="90"/>
      <c r="N371" s="90"/>
      <c r="O371" s="90"/>
      <c r="P371" s="90"/>
      <c r="Q371" s="90"/>
      <c r="R371" s="90"/>
      <c r="S371" s="90"/>
      <c r="T371" s="90"/>
    </row>
    <row r="372" spans="2:20">
      <c r="B372" s="90"/>
      <c r="C372" s="203" t="s">
        <v>1808</v>
      </c>
      <c r="D372" s="203"/>
      <c r="E372" s="90" t="s">
        <v>1809</v>
      </c>
      <c r="F372" s="90"/>
      <c r="G372" s="90" t="str">
        <f t="shared" si="7"/>
        <v>5101　大型ごみ焼却炉</v>
      </c>
      <c r="H372" s="90"/>
      <c r="I372" s="90"/>
      <c r="J372" s="90"/>
      <c r="K372" s="90"/>
      <c r="L372" s="90"/>
      <c r="M372" s="90"/>
      <c r="N372" s="90"/>
      <c r="O372" s="90"/>
      <c r="P372" s="90"/>
      <c r="Q372" s="90"/>
      <c r="R372" s="90"/>
      <c r="S372" s="90"/>
      <c r="T372" s="90"/>
    </row>
    <row r="373" spans="2:20">
      <c r="B373" s="90"/>
      <c r="C373" s="203" t="s">
        <v>1810</v>
      </c>
      <c r="D373" s="203"/>
      <c r="E373" s="90" t="s">
        <v>1811</v>
      </c>
      <c r="F373" s="90"/>
      <c r="G373" s="90" t="str">
        <f t="shared" si="7"/>
        <v>5102　生ごみ処理機</v>
      </c>
      <c r="H373" s="90"/>
      <c r="I373" s="90"/>
      <c r="J373" s="90"/>
      <c r="K373" s="90"/>
      <c r="L373" s="90"/>
      <c r="M373" s="90"/>
      <c r="N373" s="90"/>
      <c r="O373" s="90"/>
      <c r="P373" s="90"/>
      <c r="Q373" s="90"/>
      <c r="R373" s="90"/>
      <c r="S373" s="90"/>
      <c r="T373" s="90"/>
    </row>
    <row r="374" spans="2:20">
      <c r="B374" s="90"/>
      <c r="C374" s="203" t="s">
        <v>1812</v>
      </c>
      <c r="D374" s="203"/>
      <c r="E374" s="90" t="s">
        <v>1813</v>
      </c>
      <c r="F374" s="90"/>
      <c r="G374" s="90" t="str">
        <f t="shared" si="7"/>
        <v>5201　消防ポンプ・ホース</v>
      </c>
      <c r="H374" s="90"/>
      <c r="I374" s="90"/>
      <c r="J374" s="90"/>
      <c r="K374" s="90"/>
      <c r="L374" s="90"/>
      <c r="M374" s="90"/>
      <c r="N374" s="90"/>
      <c r="O374" s="90"/>
      <c r="P374" s="90"/>
      <c r="Q374" s="90"/>
      <c r="R374" s="90"/>
      <c r="S374" s="90"/>
      <c r="T374" s="90"/>
    </row>
    <row r="375" spans="2:20">
      <c r="B375" s="90"/>
      <c r="C375" s="203" t="s">
        <v>1814</v>
      </c>
      <c r="D375" s="203"/>
      <c r="E375" s="90" t="s">
        <v>1815</v>
      </c>
      <c r="F375" s="90"/>
      <c r="G375" s="90" t="str">
        <f t="shared" si="7"/>
        <v>5202　消火器</v>
      </c>
      <c r="H375" s="90"/>
      <c r="I375" s="90"/>
      <c r="J375" s="90"/>
      <c r="K375" s="90"/>
      <c r="L375" s="90"/>
      <c r="M375" s="90"/>
      <c r="N375" s="90"/>
      <c r="O375" s="90"/>
      <c r="P375" s="90"/>
      <c r="Q375" s="90"/>
      <c r="R375" s="90"/>
      <c r="S375" s="90"/>
      <c r="T375" s="90"/>
    </row>
    <row r="376" spans="2:20">
      <c r="B376" s="90"/>
      <c r="C376" s="203" t="s">
        <v>1816</v>
      </c>
      <c r="D376" s="203"/>
      <c r="E376" s="90" t="s">
        <v>1817</v>
      </c>
      <c r="F376" s="90"/>
      <c r="G376" s="90" t="str">
        <f t="shared" si="7"/>
        <v>5301　水道用品</v>
      </c>
      <c r="H376" s="90"/>
      <c r="I376" s="90"/>
      <c r="J376" s="90"/>
      <c r="K376" s="90"/>
      <c r="L376" s="90"/>
      <c r="M376" s="90"/>
      <c r="N376" s="90"/>
      <c r="O376" s="90"/>
      <c r="P376" s="90"/>
      <c r="Q376" s="90"/>
      <c r="R376" s="90"/>
      <c r="S376" s="90"/>
      <c r="T376" s="90"/>
    </row>
    <row r="377" spans="2:20">
      <c r="B377" s="90"/>
      <c r="C377" s="203" t="s">
        <v>1818</v>
      </c>
      <c r="D377" s="203"/>
      <c r="E377" s="90" t="s">
        <v>1819</v>
      </c>
      <c r="F377" s="90"/>
      <c r="G377" s="90" t="str">
        <f t="shared" si="7"/>
        <v>5401　警報装置</v>
      </c>
      <c r="H377" s="90"/>
      <c r="I377" s="90"/>
      <c r="J377" s="90"/>
      <c r="K377" s="90"/>
      <c r="L377" s="90"/>
      <c r="M377" s="90"/>
      <c r="N377" s="90"/>
      <c r="O377" s="90"/>
      <c r="P377" s="90"/>
      <c r="Q377" s="90"/>
      <c r="R377" s="90"/>
      <c r="S377" s="90"/>
      <c r="T377" s="90"/>
    </row>
    <row r="378" spans="2:20">
      <c r="B378" s="90"/>
      <c r="C378" s="203" t="s">
        <v>1820</v>
      </c>
      <c r="D378" s="203"/>
      <c r="E378" s="90" t="s">
        <v>1821</v>
      </c>
      <c r="F378" s="90"/>
      <c r="G378" s="90" t="str">
        <f t="shared" si="7"/>
        <v>5402　監視装置</v>
      </c>
      <c r="H378" s="90"/>
      <c r="I378" s="90"/>
      <c r="J378" s="90"/>
      <c r="K378" s="90"/>
      <c r="L378" s="90"/>
      <c r="M378" s="90"/>
      <c r="N378" s="90"/>
      <c r="O378" s="90"/>
      <c r="P378" s="90"/>
      <c r="Q378" s="90"/>
      <c r="R378" s="90"/>
      <c r="S378" s="90"/>
      <c r="T378" s="90"/>
    </row>
    <row r="379" spans="2:20">
      <c r="B379" s="90"/>
      <c r="C379" s="203" t="s">
        <v>1822</v>
      </c>
      <c r="D379" s="203"/>
      <c r="E379" s="90" t="s">
        <v>1136</v>
      </c>
      <c r="F379" s="90"/>
      <c r="G379" s="90" t="str">
        <f t="shared" si="7"/>
        <v>5501　その他</v>
      </c>
      <c r="H379" s="90"/>
      <c r="I379" s="90"/>
      <c r="J379" s="90"/>
      <c r="K379" s="90"/>
      <c r="L379" s="90"/>
      <c r="M379" s="90"/>
      <c r="N379" s="90"/>
      <c r="O379" s="90"/>
      <c r="P379" s="90"/>
      <c r="Q379" s="90"/>
      <c r="R379" s="90"/>
      <c r="S379" s="90"/>
      <c r="T379" s="90"/>
    </row>
    <row r="380" spans="2:20">
      <c r="B380" s="90"/>
      <c r="C380" s="90"/>
      <c r="D380" s="90"/>
      <c r="E380" s="90"/>
      <c r="F380" s="90"/>
      <c r="G380" s="90"/>
      <c r="H380" s="90"/>
      <c r="I380" s="90"/>
      <c r="J380" s="90"/>
      <c r="K380" s="90"/>
      <c r="L380" s="90"/>
      <c r="M380" s="90"/>
      <c r="N380" s="90"/>
      <c r="O380" s="90"/>
      <c r="P380" s="90"/>
      <c r="Q380" s="90"/>
      <c r="R380" s="90"/>
      <c r="S380" s="90"/>
      <c r="T380" s="90"/>
    </row>
    <row r="381" spans="2:20">
      <c r="B381" s="90"/>
      <c r="C381" s="90"/>
      <c r="D381" s="90"/>
      <c r="E381" s="90"/>
      <c r="F381" s="90"/>
      <c r="G381" s="90"/>
      <c r="H381" s="90"/>
      <c r="I381" s="90"/>
      <c r="J381" s="90"/>
      <c r="K381" s="90"/>
      <c r="L381" s="90"/>
      <c r="M381" s="90"/>
      <c r="N381" s="90"/>
      <c r="O381" s="90"/>
      <c r="P381" s="90"/>
      <c r="Q381" s="90"/>
      <c r="R381" s="90"/>
      <c r="S381" s="90"/>
      <c r="T381" s="90"/>
    </row>
    <row r="382" spans="2:20">
      <c r="B382" s="90"/>
      <c r="C382" s="90"/>
      <c r="D382" s="90"/>
      <c r="E382" s="90"/>
      <c r="F382" s="90"/>
      <c r="G382" s="90"/>
      <c r="H382" s="90"/>
      <c r="I382" s="90"/>
      <c r="J382" s="90"/>
      <c r="K382" s="90"/>
      <c r="L382" s="90"/>
      <c r="M382" s="90"/>
      <c r="N382" s="90"/>
      <c r="O382" s="90"/>
      <c r="P382" s="90"/>
      <c r="Q382" s="90"/>
      <c r="R382" s="90"/>
      <c r="S382" s="90"/>
      <c r="T382" s="90"/>
    </row>
    <row r="383" spans="2:20">
      <c r="B383" s="90"/>
      <c r="C383" s="90"/>
      <c r="D383" s="90"/>
      <c r="E383" s="90"/>
      <c r="F383" s="90"/>
      <c r="G383" s="90"/>
      <c r="H383" s="90"/>
      <c r="I383" s="90"/>
      <c r="J383" s="90"/>
      <c r="K383" s="90"/>
      <c r="L383" s="90"/>
      <c r="M383" s="90"/>
      <c r="N383" s="90"/>
      <c r="O383" s="90"/>
      <c r="P383" s="90"/>
      <c r="Q383" s="90"/>
      <c r="R383" s="90"/>
      <c r="S383" s="90"/>
      <c r="T383" s="90"/>
    </row>
    <row r="384" spans="2:20">
      <c r="B384" s="90"/>
      <c r="C384" s="90"/>
      <c r="D384" s="90"/>
      <c r="E384" s="90"/>
      <c r="F384" s="90"/>
      <c r="G384" s="90"/>
      <c r="H384" s="90"/>
      <c r="I384" s="90"/>
      <c r="J384" s="90"/>
      <c r="K384" s="90"/>
      <c r="L384" s="90"/>
      <c r="M384" s="90"/>
      <c r="N384" s="90"/>
      <c r="O384" s="90"/>
      <c r="P384" s="90"/>
      <c r="Q384" s="90"/>
      <c r="R384" s="90"/>
      <c r="S384" s="90"/>
      <c r="T384" s="90"/>
    </row>
    <row r="385" spans="2:20">
      <c r="B385" s="90"/>
      <c r="C385" s="90"/>
      <c r="D385" s="90"/>
      <c r="E385" s="90"/>
      <c r="F385" s="90"/>
      <c r="G385" s="90"/>
      <c r="H385" s="90"/>
      <c r="I385" s="90"/>
      <c r="J385" s="90"/>
      <c r="K385" s="90"/>
      <c r="L385" s="90"/>
      <c r="M385" s="90"/>
      <c r="N385" s="90"/>
      <c r="O385" s="90"/>
      <c r="P385" s="90"/>
      <c r="Q385" s="90"/>
      <c r="R385" s="90"/>
      <c r="S385" s="90"/>
      <c r="T385" s="90"/>
    </row>
  </sheetData>
  <sheetProtection algorithmName="SHA-512" hashValue="XI9bPAF2YXC3/LXFbzbHJTtO/iV5784RwQC4oVt6p9WuqCHpw15LvLB88kUN7w1lp02Egwu46Nt3coFGzmz6Qg==" saltValue="boCtW2tXmrXj9Rzxd3ExPg==" spinCount="100000" sheet="1" objects="1" scenarios="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r:id="rId1"/>
  <headerFooter alignWithMargins="0">
    <oddHeader>&amp;R&amp;"ＭＳ ゴシック,標準"&amp;8令和８年度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view="pageBreakPreview" zoomScale="85" zoomScaleNormal="80" zoomScaleSheetLayoutView="85" workbookViewId="0"/>
  </sheetViews>
  <sheetFormatPr defaultRowHeight="13.2"/>
  <cols>
    <col min="1" max="1" width="6" style="419" customWidth="1"/>
    <col min="2" max="2" width="2.88671875" style="419" customWidth="1"/>
    <col min="3" max="3" width="15.44140625" style="419" customWidth="1"/>
    <col min="4" max="4" width="7.77734375" style="419" customWidth="1"/>
    <col min="5" max="5" width="8.6640625" style="419" customWidth="1"/>
    <col min="6" max="6" width="5.6640625" style="419" bestFit="1" customWidth="1"/>
    <col min="7" max="7" width="1" style="419" customWidth="1"/>
    <col min="8" max="19" width="9.33203125" style="2" customWidth="1"/>
    <col min="20" max="257" width="9" style="419"/>
    <col min="258" max="258" width="6" style="419" customWidth="1"/>
    <col min="259" max="259" width="2.88671875" style="419" customWidth="1"/>
    <col min="260" max="260" width="15.44140625" style="419" customWidth="1"/>
    <col min="261" max="261" width="7.77734375" style="419" customWidth="1"/>
    <col min="262" max="262" width="8.6640625" style="419" customWidth="1"/>
    <col min="263" max="263" width="5.6640625" style="419" bestFit="1" customWidth="1"/>
    <col min="264" max="264" width="1" style="419" customWidth="1"/>
    <col min="265" max="275" width="9.33203125" style="419" customWidth="1"/>
    <col min="276" max="513" width="9" style="419"/>
    <col min="514" max="514" width="6" style="419" customWidth="1"/>
    <col min="515" max="515" width="2.88671875" style="419" customWidth="1"/>
    <col min="516" max="516" width="15.44140625" style="419" customWidth="1"/>
    <col min="517" max="517" width="7.77734375" style="419" customWidth="1"/>
    <col min="518" max="518" width="8.6640625" style="419" customWidth="1"/>
    <col min="519" max="519" width="5.6640625" style="419" bestFit="1" customWidth="1"/>
    <col min="520" max="520" width="1" style="419" customWidth="1"/>
    <col min="521" max="531" width="9.33203125" style="419" customWidth="1"/>
    <col min="532" max="769" width="9" style="419"/>
    <col min="770" max="770" width="6" style="419" customWidth="1"/>
    <col min="771" max="771" width="2.88671875" style="419" customWidth="1"/>
    <col min="772" max="772" width="15.44140625" style="419" customWidth="1"/>
    <col min="773" max="773" width="7.77734375" style="419" customWidth="1"/>
    <col min="774" max="774" width="8.6640625" style="419" customWidth="1"/>
    <col min="775" max="775" width="5.6640625" style="419" bestFit="1" customWidth="1"/>
    <col min="776" max="776" width="1" style="419" customWidth="1"/>
    <col min="777" max="787" width="9.33203125" style="419" customWidth="1"/>
    <col min="788" max="1025" width="9" style="419"/>
    <col min="1026" max="1026" width="6" style="419" customWidth="1"/>
    <col min="1027" max="1027" width="2.88671875" style="419" customWidth="1"/>
    <col min="1028" max="1028" width="15.44140625" style="419" customWidth="1"/>
    <col min="1029" max="1029" width="7.77734375" style="419" customWidth="1"/>
    <col min="1030" max="1030" width="8.6640625" style="419" customWidth="1"/>
    <col min="1031" max="1031" width="5.6640625" style="419" bestFit="1" customWidth="1"/>
    <col min="1032" max="1032" width="1" style="419" customWidth="1"/>
    <col min="1033" max="1043" width="9.33203125" style="419" customWidth="1"/>
    <col min="1044" max="1281" width="9" style="419"/>
    <col min="1282" max="1282" width="6" style="419" customWidth="1"/>
    <col min="1283" max="1283" width="2.88671875" style="419" customWidth="1"/>
    <col min="1284" max="1284" width="15.44140625" style="419" customWidth="1"/>
    <col min="1285" max="1285" width="7.77734375" style="419" customWidth="1"/>
    <col min="1286" max="1286" width="8.6640625" style="419" customWidth="1"/>
    <col min="1287" max="1287" width="5.6640625" style="419" bestFit="1" customWidth="1"/>
    <col min="1288" max="1288" width="1" style="419" customWidth="1"/>
    <col min="1289" max="1299" width="9.33203125" style="419" customWidth="1"/>
    <col min="1300" max="1537" width="9" style="419"/>
    <col min="1538" max="1538" width="6" style="419" customWidth="1"/>
    <col min="1539" max="1539" width="2.88671875" style="419" customWidth="1"/>
    <col min="1540" max="1540" width="15.44140625" style="419" customWidth="1"/>
    <col min="1541" max="1541" width="7.77734375" style="419" customWidth="1"/>
    <col min="1542" max="1542" width="8.6640625" style="419" customWidth="1"/>
    <col min="1543" max="1543" width="5.6640625" style="419" bestFit="1" customWidth="1"/>
    <col min="1544" max="1544" width="1" style="419" customWidth="1"/>
    <col min="1545" max="1555" width="9.33203125" style="419" customWidth="1"/>
    <col min="1556" max="1793" width="9" style="419"/>
    <col min="1794" max="1794" width="6" style="419" customWidth="1"/>
    <col min="1795" max="1795" width="2.88671875" style="419" customWidth="1"/>
    <col min="1796" max="1796" width="15.44140625" style="419" customWidth="1"/>
    <col min="1797" max="1797" width="7.77734375" style="419" customWidth="1"/>
    <col min="1798" max="1798" width="8.6640625" style="419" customWidth="1"/>
    <col min="1799" max="1799" width="5.6640625" style="419" bestFit="1" customWidth="1"/>
    <col min="1800" max="1800" width="1" style="419" customWidth="1"/>
    <col min="1801" max="1811" width="9.33203125" style="419" customWidth="1"/>
    <col min="1812" max="2049" width="9" style="419"/>
    <col min="2050" max="2050" width="6" style="419" customWidth="1"/>
    <col min="2051" max="2051" width="2.88671875" style="419" customWidth="1"/>
    <col min="2052" max="2052" width="15.44140625" style="419" customWidth="1"/>
    <col min="2053" max="2053" width="7.77734375" style="419" customWidth="1"/>
    <col min="2054" max="2054" width="8.6640625" style="419" customWidth="1"/>
    <col min="2055" max="2055" width="5.6640625" style="419" bestFit="1" customWidth="1"/>
    <col min="2056" max="2056" width="1" style="419" customWidth="1"/>
    <col min="2057" max="2067" width="9.33203125" style="419" customWidth="1"/>
    <col min="2068" max="2305" width="9" style="419"/>
    <col min="2306" max="2306" width="6" style="419" customWidth="1"/>
    <col min="2307" max="2307" width="2.88671875" style="419" customWidth="1"/>
    <col min="2308" max="2308" width="15.44140625" style="419" customWidth="1"/>
    <col min="2309" max="2309" width="7.77734375" style="419" customWidth="1"/>
    <col min="2310" max="2310" width="8.6640625" style="419" customWidth="1"/>
    <col min="2311" max="2311" width="5.6640625" style="419" bestFit="1" customWidth="1"/>
    <col min="2312" max="2312" width="1" style="419" customWidth="1"/>
    <col min="2313" max="2323" width="9.33203125" style="419" customWidth="1"/>
    <col min="2324" max="2561" width="9" style="419"/>
    <col min="2562" max="2562" width="6" style="419" customWidth="1"/>
    <col min="2563" max="2563" width="2.88671875" style="419" customWidth="1"/>
    <col min="2564" max="2564" width="15.44140625" style="419" customWidth="1"/>
    <col min="2565" max="2565" width="7.77734375" style="419" customWidth="1"/>
    <col min="2566" max="2566" width="8.6640625" style="419" customWidth="1"/>
    <col min="2567" max="2567" width="5.6640625" style="419" bestFit="1" customWidth="1"/>
    <col min="2568" max="2568" width="1" style="419" customWidth="1"/>
    <col min="2569" max="2579" width="9.33203125" style="419" customWidth="1"/>
    <col min="2580" max="2817" width="9" style="419"/>
    <col min="2818" max="2818" width="6" style="419" customWidth="1"/>
    <col min="2819" max="2819" width="2.88671875" style="419" customWidth="1"/>
    <col min="2820" max="2820" width="15.44140625" style="419" customWidth="1"/>
    <col min="2821" max="2821" width="7.77734375" style="419" customWidth="1"/>
    <col min="2822" max="2822" width="8.6640625" style="419" customWidth="1"/>
    <col min="2823" max="2823" width="5.6640625" style="419" bestFit="1" customWidth="1"/>
    <col min="2824" max="2824" width="1" style="419" customWidth="1"/>
    <col min="2825" max="2835" width="9.33203125" style="419" customWidth="1"/>
    <col min="2836" max="3073" width="9" style="419"/>
    <col min="3074" max="3074" width="6" style="419" customWidth="1"/>
    <col min="3075" max="3075" width="2.88671875" style="419" customWidth="1"/>
    <col min="3076" max="3076" width="15.44140625" style="419" customWidth="1"/>
    <col min="3077" max="3077" width="7.77734375" style="419" customWidth="1"/>
    <col min="3078" max="3078" width="8.6640625" style="419" customWidth="1"/>
    <col min="3079" max="3079" width="5.6640625" style="419" bestFit="1" customWidth="1"/>
    <col min="3080" max="3080" width="1" style="419" customWidth="1"/>
    <col min="3081" max="3091" width="9.33203125" style="419" customWidth="1"/>
    <col min="3092" max="3329" width="9" style="419"/>
    <col min="3330" max="3330" width="6" style="419" customWidth="1"/>
    <col min="3331" max="3331" width="2.88671875" style="419" customWidth="1"/>
    <col min="3332" max="3332" width="15.44140625" style="419" customWidth="1"/>
    <col min="3333" max="3333" width="7.77734375" style="419" customWidth="1"/>
    <col min="3334" max="3334" width="8.6640625" style="419" customWidth="1"/>
    <col min="3335" max="3335" width="5.6640625" style="419" bestFit="1" customWidth="1"/>
    <col min="3336" max="3336" width="1" style="419" customWidth="1"/>
    <col min="3337" max="3347" width="9.33203125" style="419" customWidth="1"/>
    <col min="3348" max="3585" width="9" style="419"/>
    <col min="3586" max="3586" width="6" style="419" customWidth="1"/>
    <col min="3587" max="3587" width="2.88671875" style="419" customWidth="1"/>
    <col min="3588" max="3588" width="15.44140625" style="419" customWidth="1"/>
    <col min="3589" max="3589" width="7.77734375" style="419" customWidth="1"/>
    <col min="3590" max="3590" width="8.6640625" style="419" customWidth="1"/>
    <col min="3591" max="3591" width="5.6640625" style="419" bestFit="1" customWidth="1"/>
    <col min="3592" max="3592" width="1" style="419" customWidth="1"/>
    <col min="3593" max="3603" width="9.33203125" style="419" customWidth="1"/>
    <col min="3604" max="3841" width="9" style="419"/>
    <col min="3842" max="3842" width="6" style="419" customWidth="1"/>
    <col min="3843" max="3843" width="2.88671875" style="419" customWidth="1"/>
    <col min="3844" max="3844" width="15.44140625" style="419" customWidth="1"/>
    <col min="3845" max="3845" width="7.77734375" style="419" customWidth="1"/>
    <col min="3846" max="3846" width="8.6640625" style="419" customWidth="1"/>
    <col min="3847" max="3847" width="5.6640625" style="419" bestFit="1" customWidth="1"/>
    <col min="3848" max="3848" width="1" style="419" customWidth="1"/>
    <col min="3849" max="3859" width="9.33203125" style="419" customWidth="1"/>
    <col min="3860" max="4097" width="9" style="419"/>
    <col min="4098" max="4098" width="6" style="419" customWidth="1"/>
    <col min="4099" max="4099" width="2.88671875" style="419" customWidth="1"/>
    <col min="4100" max="4100" width="15.44140625" style="419" customWidth="1"/>
    <col min="4101" max="4101" width="7.77734375" style="419" customWidth="1"/>
    <col min="4102" max="4102" width="8.6640625" style="419" customWidth="1"/>
    <col min="4103" max="4103" width="5.6640625" style="419" bestFit="1" customWidth="1"/>
    <col min="4104" max="4104" width="1" style="419" customWidth="1"/>
    <col min="4105" max="4115" width="9.33203125" style="419" customWidth="1"/>
    <col min="4116" max="4353" width="9" style="419"/>
    <col min="4354" max="4354" width="6" style="419" customWidth="1"/>
    <col min="4355" max="4355" width="2.88671875" style="419" customWidth="1"/>
    <col min="4356" max="4356" width="15.44140625" style="419" customWidth="1"/>
    <col min="4357" max="4357" width="7.77734375" style="419" customWidth="1"/>
    <col min="4358" max="4358" width="8.6640625" style="419" customWidth="1"/>
    <col min="4359" max="4359" width="5.6640625" style="419" bestFit="1" customWidth="1"/>
    <col min="4360" max="4360" width="1" style="419" customWidth="1"/>
    <col min="4361" max="4371" width="9.33203125" style="419" customWidth="1"/>
    <col min="4372" max="4609" width="9" style="419"/>
    <col min="4610" max="4610" width="6" style="419" customWidth="1"/>
    <col min="4611" max="4611" width="2.88671875" style="419" customWidth="1"/>
    <col min="4612" max="4612" width="15.44140625" style="419" customWidth="1"/>
    <col min="4613" max="4613" width="7.77734375" style="419" customWidth="1"/>
    <col min="4614" max="4614" width="8.6640625" style="419" customWidth="1"/>
    <col min="4615" max="4615" width="5.6640625" style="419" bestFit="1" customWidth="1"/>
    <col min="4616" max="4616" width="1" style="419" customWidth="1"/>
    <col min="4617" max="4627" width="9.33203125" style="419" customWidth="1"/>
    <col min="4628" max="4865" width="9" style="419"/>
    <col min="4866" max="4866" width="6" style="419" customWidth="1"/>
    <col min="4867" max="4867" width="2.88671875" style="419" customWidth="1"/>
    <col min="4868" max="4868" width="15.44140625" style="419" customWidth="1"/>
    <col min="4869" max="4869" width="7.77734375" style="419" customWidth="1"/>
    <col min="4870" max="4870" width="8.6640625" style="419" customWidth="1"/>
    <col min="4871" max="4871" width="5.6640625" style="419" bestFit="1" customWidth="1"/>
    <col min="4872" max="4872" width="1" style="419" customWidth="1"/>
    <col min="4873" max="4883" width="9.33203125" style="419" customWidth="1"/>
    <col min="4884" max="5121" width="9" style="419"/>
    <col min="5122" max="5122" width="6" style="419" customWidth="1"/>
    <col min="5123" max="5123" width="2.88671875" style="419" customWidth="1"/>
    <col min="5124" max="5124" width="15.44140625" style="419" customWidth="1"/>
    <col min="5125" max="5125" width="7.77734375" style="419" customWidth="1"/>
    <col min="5126" max="5126" width="8.6640625" style="419" customWidth="1"/>
    <col min="5127" max="5127" width="5.6640625" style="419" bestFit="1" customWidth="1"/>
    <col min="5128" max="5128" width="1" style="419" customWidth="1"/>
    <col min="5129" max="5139" width="9.33203125" style="419" customWidth="1"/>
    <col min="5140" max="5377" width="9" style="419"/>
    <col min="5378" max="5378" width="6" style="419" customWidth="1"/>
    <col min="5379" max="5379" width="2.88671875" style="419" customWidth="1"/>
    <col min="5380" max="5380" width="15.44140625" style="419" customWidth="1"/>
    <col min="5381" max="5381" width="7.77734375" style="419" customWidth="1"/>
    <col min="5382" max="5382" width="8.6640625" style="419" customWidth="1"/>
    <col min="5383" max="5383" width="5.6640625" style="419" bestFit="1" customWidth="1"/>
    <col min="5384" max="5384" width="1" style="419" customWidth="1"/>
    <col min="5385" max="5395" width="9.33203125" style="419" customWidth="1"/>
    <col min="5396" max="5633" width="9" style="419"/>
    <col min="5634" max="5634" width="6" style="419" customWidth="1"/>
    <col min="5635" max="5635" width="2.88671875" style="419" customWidth="1"/>
    <col min="5636" max="5636" width="15.44140625" style="419" customWidth="1"/>
    <col min="5637" max="5637" width="7.77734375" style="419" customWidth="1"/>
    <col min="5638" max="5638" width="8.6640625" style="419" customWidth="1"/>
    <col min="5639" max="5639" width="5.6640625" style="419" bestFit="1" customWidth="1"/>
    <col min="5640" max="5640" width="1" style="419" customWidth="1"/>
    <col min="5641" max="5651" width="9.33203125" style="419" customWidth="1"/>
    <col min="5652" max="5889" width="9" style="419"/>
    <col min="5890" max="5890" width="6" style="419" customWidth="1"/>
    <col min="5891" max="5891" width="2.88671875" style="419" customWidth="1"/>
    <col min="5892" max="5892" width="15.44140625" style="419" customWidth="1"/>
    <col min="5893" max="5893" width="7.77734375" style="419" customWidth="1"/>
    <col min="5894" max="5894" width="8.6640625" style="419" customWidth="1"/>
    <col min="5895" max="5895" width="5.6640625" style="419" bestFit="1" customWidth="1"/>
    <col min="5896" max="5896" width="1" style="419" customWidth="1"/>
    <col min="5897" max="5907" width="9.33203125" style="419" customWidth="1"/>
    <col min="5908" max="6145" width="9" style="419"/>
    <col min="6146" max="6146" width="6" style="419" customWidth="1"/>
    <col min="6147" max="6147" width="2.88671875" style="419" customWidth="1"/>
    <col min="6148" max="6148" width="15.44140625" style="419" customWidth="1"/>
    <col min="6149" max="6149" width="7.77734375" style="419" customWidth="1"/>
    <col min="6150" max="6150" width="8.6640625" style="419" customWidth="1"/>
    <col min="6151" max="6151" width="5.6640625" style="419" bestFit="1" customWidth="1"/>
    <col min="6152" max="6152" width="1" style="419" customWidth="1"/>
    <col min="6153" max="6163" width="9.33203125" style="419" customWidth="1"/>
    <col min="6164" max="6401" width="9" style="419"/>
    <col min="6402" max="6402" width="6" style="419" customWidth="1"/>
    <col min="6403" max="6403" width="2.88671875" style="419" customWidth="1"/>
    <col min="6404" max="6404" width="15.44140625" style="419" customWidth="1"/>
    <col min="6405" max="6405" width="7.77734375" style="419" customWidth="1"/>
    <col min="6406" max="6406" width="8.6640625" style="419" customWidth="1"/>
    <col min="6407" max="6407" width="5.6640625" style="419" bestFit="1" customWidth="1"/>
    <col min="6408" max="6408" width="1" style="419" customWidth="1"/>
    <col min="6409" max="6419" width="9.33203125" style="419" customWidth="1"/>
    <col min="6420" max="6657" width="9" style="419"/>
    <col min="6658" max="6658" width="6" style="419" customWidth="1"/>
    <col min="6659" max="6659" width="2.88671875" style="419" customWidth="1"/>
    <col min="6660" max="6660" width="15.44140625" style="419" customWidth="1"/>
    <col min="6661" max="6661" width="7.77734375" style="419" customWidth="1"/>
    <col min="6662" max="6662" width="8.6640625" style="419" customWidth="1"/>
    <col min="6663" max="6663" width="5.6640625" style="419" bestFit="1" customWidth="1"/>
    <col min="6664" max="6664" width="1" style="419" customWidth="1"/>
    <col min="6665" max="6675" width="9.33203125" style="419" customWidth="1"/>
    <col min="6676" max="6913" width="9" style="419"/>
    <col min="6914" max="6914" width="6" style="419" customWidth="1"/>
    <col min="6915" max="6915" width="2.88671875" style="419" customWidth="1"/>
    <col min="6916" max="6916" width="15.44140625" style="419" customWidth="1"/>
    <col min="6917" max="6917" width="7.77734375" style="419" customWidth="1"/>
    <col min="6918" max="6918" width="8.6640625" style="419" customWidth="1"/>
    <col min="6919" max="6919" width="5.6640625" style="419" bestFit="1" customWidth="1"/>
    <col min="6920" max="6920" width="1" style="419" customWidth="1"/>
    <col min="6921" max="6931" width="9.33203125" style="419" customWidth="1"/>
    <col min="6932" max="7169" width="9" style="419"/>
    <col min="7170" max="7170" width="6" style="419" customWidth="1"/>
    <col min="7171" max="7171" width="2.88671875" style="419" customWidth="1"/>
    <col min="7172" max="7172" width="15.44140625" style="419" customWidth="1"/>
    <col min="7173" max="7173" width="7.77734375" style="419" customWidth="1"/>
    <col min="7174" max="7174" width="8.6640625" style="419" customWidth="1"/>
    <col min="7175" max="7175" width="5.6640625" style="419" bestFit="1" customWidth="1"/>
    <col min="7176" max="7176" width="1" style="419" customWidth="1"/>
    <col min="7177" max="7187" width="9.33203125" style="419" customWidth="1"/>
    <col min="7188" max="7425" width="9" style="419"/>
    <col min="7426" max="7426" width="6" style="419" customWidth="1"/>
    <col min="7427" max="7427" width="2.88671875" style="419" customWidth="1"/>
    <col min="7428" max="7428" width="15.44140625" style="419" customWidth="1"/>
    <col min="7429" max="7429" width="7.77734375" style="419" customWidth="1"/>
    <col min="7430" max="7430" width="8.6640625" style="419" customWidth="1"/>
    <col min="7431" max="7431" width="5.6640625" style="419" bestFit="1" customWidth="1"/>
    <col min="7432" max="7432" width="1" style="419" customWidth="1"/>
    <col min="7433" max="7443" width="9.33203125" style="419" customWidth="1"/>
    <col min="7444" max="7681" width="9" style="419"/>
    <col min="7682" max="7682" width="6" style="419" customWidth="1"/>
    <col min="7683" max="7683" width="2.88671875" style="419" customWidth="1"/>
    <col min="7684" max="7684" width="15.44140625" style="419" customWidth="1"/>
    <col min="7685" max="7685" width="7.77734375" style="419" customWidth="1"/>
    <col min="7686" max="7686" width="8.6640625" style="419" customWidth="1"/>
    <col min="7687" max="7687" width="5.6640625" style="419" bestFit="1" customWidth="1"/>
    <col min="7688" max="7688" width="1" style="419" customWidth="1"/>
    <col min="7689" max="7699" width="9.33203125" style="419" customWidth="1"/>
    <col min="7700" max="7937" width="9" style="419"/>
    <col min="7938" max="7938" width="6" style="419" customWidth="1"/>
    <col min="7939" max="7939" width="2.88671875" style="419" customWidth="1"/>
    <col min="7940" max="7940" width="15.44140625" style="419" customWidth="1"/>
    <col min="7941" max="7941" width="7.77734375" style="419" customWidth="1"/>
    <col min="7942" max="7942" width="8.6640625" style="419" customWidth="1"/>
    <col min="7943" max="7943" width="5.6640625" style="419" bestFit="1" customWidth="1"/>
    <col min="7944" max="7944" width="1" style="419" customWidth="1"/>
    <col min="7945" max="7955" width="9.33203125" style="419" customWidth="1"/>
    <col min="7956" max="8193" width="9" style="419"/>
    <col min="8194" max="8194" width="6" style="419" customWidth="1"/>
    <col min="8195" max="8195" width="2.88671875" style="419" customWidth="1"/>
    <col min="8196" max="8196" width="15.44140625" style="419" customWidth="1"/>
    <col min="8197" max="8197" width="7.77734375" style="419" customWidth="1"/>
    <col min="8198" max="8198" width="8.6640625" style="419" customWidth="1"/>
    <col min="8199" max="8199" width="5.6640625" style="419" bestFit="1" customWidth="1"/>
    <col min="8200" max="8200" width="1" style="419" customWidth="1"/>
    <col min="8201" max="8211" width="9.33203125" style="419" customWidth="1"/>
    <col min="8212" max="8449" width="9" style="419"/>
    <col min="8450" max="8450" width="6" style="419" customWidth="1"/>
    <col min="8451" max="8451" width="2.88671875" style="419" customWidth="1"/>
    <col min="8452" max="8452" width="15.44140625" style="419" customWidth="1"/>
    <col min="8453" max="8453" width="7.77734375" style="419" customWidth="1"/>
    <col min="8454" max="8454" width="8.6640625" style="419" customWidth="1"/>
    <col min="8455" max="8455" width="5.6640625" style="419" bestFit="1" customWidth="1"/>
    <col min="8456" max="8456" width="1" style="419" customWidth="1"/>
    <col min="8457" max="8467" width="9.33203125" style="419" customWidth="1"/>
    <col min="8468" max="8705" width="9" style="419"/>
    <col min="8706" max="8706" width="6" style="419" customWidth="1"/>
    <col min="8707" max="8707" width="2.88671875" style="419" customWidth="1"/>
    <col min="8708" max="8708" width="15.44140625" style="419" customWidth="1"/>
    <col min="8709" max="8709" width="7.77734375" style="419" customWidth="1"/>
    <col min="8710" max="8710" width="8.6640625" style="419" customWidth="1"/>
    <col min="8711" max="8711" width="5.6640625" style="419" bestFit="1" customWidth="1"/>
    <col min="8712" max="8712" width="1" style="419" customWidth="1"/>
    <col min="8713" max="8723" width="9.33203125" style="419" customWidth="1"/>
    <col min="8724" max="8961" width="9" style="419"/>
    <col min="8962" max="8962" width="6" style="419" customWidth="1"/>
    <col min="8963" max="8963" width="2.88671875" style="419" customWidth="1"/>
    <col min="8964" max="8964" width="15.44140625" style="419" customWidth="1"/>
    <col min="8965" max="8965" width="7.77734375" style="419" customWidth="1"/>
    <col min="8966" max="8966" width="8.6640625" style="419" customWidth="1"/>
    <col min="8967" max="8967" width="5.6640625" style="419" bestFit="1" customWidth="1"/>
    <col min="8968" max="8968" width="1" style="419" customWidth="1"/>
    <col min="8969" max="8979" width="9.33203125" style="419" customWidth="1"/>
    <col min="8980" max="9217" width="9" style="419"/>
    <col min="9218" max="9218" width="6" style="419" customWidth="1"/>
    <col min="9219" max="9219" width="2.88671875" style="419" customWidth="1"/>
    <col min="9220" max="9220" width="15.44140625" style="419" customWidth="1"/>
    <col min="9221" max="9221" width="7.77734375" style="419" customWidth="1"/>
    <col min="9222" max="9222" width="8.6640625" style="419" customWidth="1"/>
    <col min="9223" max="9223" width="5.6640625" style="419" bestFit="1" customWidth="1"/>
    <col min="9224" max="9224" width="1" style="419" customWidth="1"/>
    <col min="9225" max="9235" width="9.33203125" style="419" customWidth="1"/>
    <col min="9236" max="9473" width="9" style="419"/>
    <col min="9474" max="9474" width="6" style="419" customWidth="1"/>
    <col min="9475" max="9475" width="2.88671875" style="419" customWidth="1"/>
    <col min="9476" max="9476" width="15.44140625" style="419" customWidth="1"/>
    <col min="9477" max="9477" width="7.77734375" style="419" customWidth="1"/>
    <col min="9478" max="9478" width="8.6640625" style="419" customWidth="1"/>
    <col min="9479" max="9479" width="5.6640625" style="419" bestFit="1" customWidth="1"/>
    <col min="9480" max="9480" width="1" style="419" customWidth="1"/>
    <col min="9481" max="9491" width="9.33203125" style="419" customWidth="1"/>
    <col min="9492" max="9729" width="9" style="419"/>
    <col min="9730" max="9730" width="6" style="419" customWidth="1"/>
    <col min="9731" max="9731" width="2.88671875" style="419" customWidth="1"/>
    <col min="9732" max="9732" width="15.44140625" style="419" customWidth="1"/>
    <col min="9733" max="9733" width="7.77734375" style="419" customWidth="1"/>
    <col min="9734" max="9734" width="8.6640625" style="419" customWidth="1"/>
    <col min="9735" max="9735" width="5.6640625" style="419" bestFit="1" customWidth="1"/>
    <col min="9736" max="9736" width="1" style="419" customWidth="1"/>
    <col min="9737" max="9747" width="9.33203125" style="419" customWidth="1"/>
    <col min="9748" max="9985" width="9" style="419"/>
    <col min="9986" max="9986" width="6" style="419" customWidth="1"/>
    <col min="9987" max="9987" width="2.88671875" style="419" customWidth="1"/>
    <col min="9988" max="9988" width="15.44140625" style="419" customWidth="1"/>
    <col min="9989" max="9989" width="7.77734375" style="419" customWidth="1"/>
    <col min="9990" max="9990" width="8.6640625" style="419" customWidth="1"/>
    <col min="9991" max="9991" width="5.6640625" style="419" bestFit="1" customWidth="1"/>
    <col min="9992" max="9992" width="1" style="419" customWidth="1"/>
    <col min="9993" max="10003" width="9.33203125" style="419" customWidth="1"/>
    <col min="10004" max="10241" width="9" style="419"/>
    <col min="10242" max="10242" width="6" style="419" customWidth="1"/>
    <col min="10243" max="10243" width="2.88671875" style="419" customWidth="1"/>
    <col min="10244" max="10244" width="15.44140625" style="419" customWidth="1"/>
    <col min="10245" max="10245" width="7.77734375" style="419" customWidth="1"/>
    <col min="10246" max="10246" width="8.6640625" style="419" customWidth="1"/>
    <col min="10247" max="10247" width="5.6640625" style="419" bestFit="1" customWidth="1"/>
    <col min="10248" max="10248" width="1" style="419" customWidth="1"/>
    <col min="10249" max="10259" width="9.33203125" style="419" customWidth="1"/>
    <col min="10260" max="10497" width="9" style="419"/>
    <col min="10498" max="10498" width="6" style="419" customWidth="1"/>
    <col min="10499" max="10499" width="2.88671875" style="419" customWidth="1"/>
    <col min="10500" max="10500" width="15.44140625" style="419" customWidth="1"/>
    <col min="10501" max="10501" width="7.77734375" style="419" customWidth="1"/>
    <col min="10502" max="10502" width="8.6640625" style="419" customWidth="1"/>
    <col min="10503" max="10503" width="5.6640625" style="419" bestFit="1" customWidth="1"/>
    <col min="10504" max="10504" width="1" style="419" customWidth="1"/>
    <col min="10505" max="10515" width="9.33203125" style="419" customWidth="1"/>
    <col min="10516" max="10753" width="9" style="419"/>
    <col min="10754" max="10754" width="6" style="419" customWidth="1"/>
    <col min="10755" max="10755" width="2.88671875" style="419" customWidth="1"/>
    <col min="10756" max="10756" width="15.44140625" style="419" customWidth="1"/>
    <col min="10757" max="10757" width="7.77734375" style="419" customWidth="1"/>
    <col min="10758" max="10758" width="8.6640625" style="419" customWidth="1"/>
    <col min="10759" max="10759" width="5.6640625" style="419" bestFit="1" customWidth="1"/>
    <col min="10760" max="10760" width="1" style="419" customWidth="1"/>
    <col min="10761" max="10771" width="9.33203125" style="419" customWidth="1"/>
    <col min="10772" max="11009" width="9" style="419"/>
    <col min="11010" max="11010" width="6" style="419" customWidth="1"/>
    <col min="11011" max="11011" width="2.88671875" style="419" customWidth="1"/>
    <col min="11012" max="11012" width="15.44140625" style="419" customWidth="1"/>
    <col min="11013" max="11013" width="7.77734375" style="419" customWidth="1"/>
    <col min="11014" max="11014" width="8.6640625" style="419" customWidth="1"/>
    <col min="11015" max="11015" width="5.6640625" style="419" bestFit="1" customWidth="1"/>
    <col min="11016" max="11016" width="1" style="419" customWidth="1"/>
    <col min="11017" max="11027" width="9.33203125" style="419" customWidth="1"/>
    <col min="11028" max="11265" width="9" style="419"/>
    <col min="11266" max="11266" width="6" style="419" customWidth="1"/>
    <col min="11267" max="11267" width="2.88671875" style="419" customWidth="1"/>
    <col min="11268" max="11268" width="15.44140625" style="419" customWidth="1"/>
    <col min="11269" max="11269" width="7.77734375" style="419" customWidth="1"/>
    <col min="11270" max="11270" width="8.6640625" style="419" customWidth="1"/>
    <col min="11271" max="11271" width="5.6640625" style="419" bestFit="1" customWidth="1"/>
    <col min="11272" max="11272" width="1" style="419" customWidth="1"/>
    <col min="11273" max="11283" width="9.33203125" style="419" customWidth="1"/>
    <col min="11284" max="11521" width="9" style="419"/>
    <col min="11522" max="11522" width="6" style="419" customWidth="1"/>
    <col min="11523" max="11523" width="2.88671875" style="419" customWidth="1"/>
    <col min="11524" max="11524" width="15.44140625" style="419" customWidth="1"/>
    <col min="11525" max="11525" width="7.77734375" style="419" customWidth="1"/>
    <col min="11526" max="11526" width="8.6640625" style="419" customWidth="1"/>
    <col min="11527" max="11527" width="5.6640625" style="419" bestFit="1" customWidth="1"/>
    <col min="11528" max="11528" width="1" style="419" customWidth="1"/>
    <col min="11529" max="11539" width="9.33203125" style="419" customWidth="1"/>
    <col min="11540" max="11777" width="9" style="419"/>
    <col min="11778" max="11778" width="6" style="419" customWidth="1"/>
    <col min="11779" max="11779" width="2.88671875" style="419" customWidth="1"/>
    <col min="11780" max="11780" width="15.44140625" style="419" customWidth="1"/>
    <col min="11781" max="11781" width="7.77734375" style="419" customWidth="1"/>
    <col min="11782" max="11782" width="8.6640625" style="419" customWidth="1"/>
    <col min="11783" max="11783" width="5.6640625" style="419" bestFit="1" customWidth="1"/>
    <col min="11784" max="11784" width="1" style="419" customWidth="1"/>
    <col min="11785" max="11795" width="9.33203125" style="419" customWidth="1"/>
    <col min="11796" max="12033" width="9" style="419"/>
    <col min="12034" max="12034" width="6" style="419" customWidth="1"/>
    <col min="12035" max="12035" width="2.88671875" style="419" customWidth="1"/>
    <col min="12036" max="12036" width="15.44140625" style="419" customWidth="1"/>
    <col min="12037" max="12037" width="7.77734375" style="419" customWidth="1"/>
    <col min="12038" max="12038" width="8.6640625" style="419" customWidth="1"/>
    <col min="12039" max="12039" width="5.6640625" style="419" bestFit="1" customWidth="1"/>
    <col min="12040" max="12040" width="1" style="419" customWidth="1"/>
    <col min="12041" max="12051" width="9.33203125" style="419" customWidth="1"/>
    <col min="12052" max="12289" width="9" style="419"/>
    <col min="12290" max="12290" width="6" style="419" customWidth="1"/>
    <col min="12291" max="12291" width="2.88671875" style="419" customWidth="1"/>
    <col min="12292" max="12292" width="15.44140625" style="419" customWidth="1"/>
    <col min="12293" max="12293" width="7.77734375" style="419" customWidth="1"/>
    <col min="12294" max="12294" width="8.6640625" style="419" customWidth="1"/>
    <col min="12295" max="12295" width="5.6640625" style="419" bestFit="1" customWidth="1"/>
    <col min="12296" max="12296" width="1" style="419" customWidth="1"/>
    <col min="12297" max="12307" width="9.33203125" style="419" customWidth="1"/>
    <col min="12308" max="12545" width="9" style="419"/>
    <col min="12546" max="12546" width="6" style="419" customWidth="1"/>
    <col min="12547" max="12547" width="2.88671875" style="419" customWidth="1"/>
    <col min="12548" max="12548" width="15.44140625" style="419" customWidth="1"/>
    <col min="12549" max="12549" width="7.77734375" style="419" customWidth="1"/>
    <col min="12550" max="12550" width="8.6640625" style="419" customWidth="1"/>
    <col min="12551" max="12551" width="5.6640625" style="419" bestFit="1" customWidth="1"/>
    <col min="12552" max="12552" width="1" style="419" customWidth="1"/>
    <col min="12553" max="12563" width="9.33203125" style="419" customWidth="1"/>
    <col min="12564" max="12801" width="9" style="419"/>
    <col min="12802" max="12802" width="6" style="419" customWidth="1"/>
    <col min="12803" max="12803" width="2.88671875" style="419" customWidth="1"/>
    <col min="12804" max="12804" width="15.44140625" style="419" customWidth="1"/>
    <col min="12805" max="12805" width="7.77734375" style="419" customWidth="1"/>
    <col min="12806" max="12806" width="8.6640625" style="419" customWidth="1"/>
    <col min="12807" max="12807" width="5.6640625" style="419" bestFit="1" customWidth="1"/>
    <col min="12808" max="12808" width="1" style="419" customWidth="1"/>
    <col min="12809" max="12819" width="9.33203125" style="419" customWidth="1"/>
    <col min="12820" max="13057" width="9" style="419"/>
    <col min="13058" max="13058" width="6" style="419" customWidth="1"/>
    <col min="13059" max="13059" width="2.88671875" style="419" customWidth="1"/>
    <col min="13060" max="13060" width="15.44140625" style="419" customWidth="1"/>
    <col min="13061" max="13061" width="7.77734375" style="419" customWidth="1"/>
    <col min="13062" max="13062" width="8.6640625" style="419" customWidth="1"/>
    <col min="13063" max="13063" width="5.6640625" style="419" bestFit="1" customWidth="1"/>
    <col min="13064" max="13064" width="1" style="419" customWidth="1"/>
    <col min="13065" max="13075" width="9.33203125" style="419" customWidth="1"/>
    <col min="13076" max="13313" width="9" style="419"/>
    <col min="13314" max="13314" width="6" style="419" customWidth="1"/>
    <col min="13315" max="13315" width="2.88671875" style="419" customWidth="1"/>
    <col min="13316" max="13316" width="15.44140625" style="419" customWidth="1"/>
    <col min="13317" max="13317" width="7.77734375" style="419" customWidth="1"/>
    <col min="13318" max="13318" width="8.6640625" style="419" customWidth="1"/>
    <col min="13319" max="13319" width="5.6640625" style="419" bestFit="1" customWidth="1"/>
    <col min="13320" max="13320" width="1" style="419" customWidth="1"/>
    <col min="13321" max="13331" width="9.33203125" style="419" customWidth="1"/>
    <col min="13332" max="13569" width="9" style="419"/>
    <col min="13570" max="13570" width="6" style="419" customWidth="1"/>
    <col min="13571" max="13571" width="2.88671875" style="419" customWidth="1"/>
    <col min="13572" max="13572" width="15.44140625" style="419" customWidth="1"/>
    <col min="13573" max="13573" width="7.77734375" style="419" customWidth="1"/>
    <col min="13574" max="13574" width="8.6640625" style="419" customWidth="1"/>
    <col min="13575" max="13575" width="5.6640625" style="419" bestFit="1" customWidth="1"/>
    <col min="13576" max="13576" width="1" style="419" customWidth="1"/>
    <col min="13577" max="13587" width="9.33203125" style="419" customWidth="1"/>
    <col min="13588" max="13825" width="9" style="419"/>
    <col min="13826" max="13826" width="6" style="419" customWidth="1"/>
    <col min="13827" max="13827" width="2.88671875" style="419" customWidth="1"/>
    <col min="13828" max="13828" width="15.44140625" style="419" customWidth="1"/>
    <col min="13829" max="13829" width="7.77734375" style="419" customWidth="1"/>
    <col min="13830" max="13830" width="8.6640625" style="419" customWidth="1"/>
    <col min="13831" max="13831" width="5.6640625" style="419" bestFit="1" customWidth="1"/>
    <col min="13832" max="13832" width="1" style="419" customWidth="1"/>
    <col min="13833" max="13843" width="9.33203125" style="419" customWidth="1"/>
    <col min="13844" max="14081" width="9" style="419"/>
    <col min="14082" max="14082" width="6" style="419" customWidth="1"/>
    <col min="14083" max="14083" width="2.88671875" style="419" customWidth="1"/>
    <col min="14084" max="14084" width="15.44140625" style="419" customWidth="1"/>
    <col min="14085" max="14085" width="7.77734375" style="419" customWidth="1"/>
    <col min="14086" max="14086" width="8.6640625" style="419" customWidth="1"/>
    <col min="14087" max="14087" width="5.6640625" style="419" bestFit="1" customWidth="1"/>
    <col min="14088" max="14088" width="1" style="419" customWidth="1"/>
    <col min="14089" max="14099" width="9.33203125" style="419" customWidth="1"/>
    <col min="14100" max="14337" width="9" style="419"/>
    <col min="14338" max="14338" width="6" style="419" customWidth="1"/>
    <col min="14339" max="14339" width="2.88671875" style="419" customWidth="1"/>
    <col min="14340" max="14340" width="15.44140625" style="419" customWidth="1"/>
    <col min="14341" max="14341" width="7.77734375" style="419" customWidth="1"/>
    <col min="14342" max="14342" width="8.6640625" style="419" customWidth="1"/>
    <col min="14343" max="14343" width="5.6640625" style="419" bestFit="1" customWidth="1"/>
    <col min="14344" max="14344" width="1" style="419" customWidth="1"/>
    <col min="14345" max="14355" width="9.33203125" style="419" customWidth="1"/>
    <col min="14356" max="14593" width="9" style="419"/>
    <col min="14594" max="14594" width="6" style="419" customWidth="1"/>
    <col min="14595" max="14595" width="2.88671875" style="419" customWidth="1"/>
    <col min="14596" max="14596" width="15.44140625" style="419" customWidth="1"/>
    <col min="14597" max="14597" width="7.77734375" style="419" customWidth="1"/>
    <col min="14598" max="14598" width="8.6640625" style="419" customWidth="1"/>
    <col min="14599" max="14599" width="5.6640625" style="419" bestFit="1" customWidth="1"/>
    <col min="14600" max="14600" width="1" style="419" customWidth="1"/>
    <col min="14601" max="14611" width="9.33203125" style="419" customWidth="1"/>
    <col min="14612" max="14849" width="9" style="419"/>
    <col min="14850" max="14850" width="6" style="419" customWidth="1"/>
    <col min="14851" max="14851" width="2.88671875" style="419" customWidth="1"/>
    <col min="14852" max="14852" width="15.44140625" style="419" customWidth="1"/>
    <col min="14853" max="14853" width="7.77734375" style="419" customWidth="1"/>
    <col min="14854" max="14854" width="8.6640625" style="419" customWidth="1"/>
    <col min="14855" max="14855" width="5.6640625" style="419" bestFit="1" customWidth="1"/>
    <col min="14856" max="14856" width="1" style="419" customWidth="1"/>
    <col min="14857" max="14867" width="9.33203125" style="419" customWidth="1"/>
    <col min="14868" max="15105" width="9" style="419"/>
    <col min="15106" max="15106" width="6" style="419" customWidth="1"/>
    <col min="15107" max="15107" width="2.88671875" style="419" customWidth="1"/>
    <col min="15108" max="15108" width="15.44140625" style="419" customWidth="1"/>
    <col min="15109" max="15109" width="7.77734375" style="419" customWidth="1"/>
    <col min="15110" max="15110" width="8.6640625" style="419" customWidth="1"/>
    <col min="15111" max="15111" width="5.6640625" style="419" bestFit="1" customWidth="1"/>
    <col min="15112" max="15112" width="1" style="419" customWidth="1"/>
    <col min="15113" max="15123" width="9.33203125" style="419" customWidth="1"/>
    <col min="15124" max="15361" width="9" style="419"/>
    <col min="15362" max="15362" width="6" style="419" customWidth="1"/>
    <col min="15363" max="15363" width="2.88671875" style="419" customWidth="1"/>
    <col min="15364" max="15364" width="15.44140625" style="419" customWidth="1"/>
    <col min="15365" max="15365" width="7.77734375" style="419" customWidth="1"/>
    <col min="15366" max="15366" width="8.6640625" style="419" customWidth="1"/>
    <col min="15367" max="15367" width="5.6640625" style="419" bestFit="1" customWidth="1"/>
    <col min="15368" max="15368" width="1" style="419" customWidth="1"/>
    <col min="15369" max="15379" width="9.33203125" style="419" customWidth="1"/>
    <col min="15380" max="15617" width="9" style="419"/>
    <col min="15618" max="15618" width="6" style="419" customWidth="1"/>
    <col min="15619" max="15619" width="2.88671875" style="419" customWidth="1"/>
    <col min="15620" max="15620" width="15.44140625" style="419" customWidth="1"/>
    <col min="15621" max="15621" width="7.77734375" style="419" customWidth="1"/>
    <col min="15622" max="15622" width="8.6640625" style="419" customWidth="1"/>
    <col min="15623" max="15623" width="5.6640625" style="419" bestFit="1" customWidth="1"/>
    <col min="15624" max="15624" width="1" style="419" customWidth="1"/>
    <col min="15625" max="15635" width="9.33203125" style="419" customWidth="1"/>
    <col min="15636" max="15873" width="9" style="419"/>
    <col min="15874" max="15874" width="6" style="419" customWidth="1"/>
    <col min="15875" max="15875" width="2.88671875" style="419" customWidth="1"/>
    <col min="15876" max="15876" width="15.44140625" style="419" customWidth="1"/>
    <col min="15877" max="15877" width="7.77734375" style="419" customWidth="1"/>
    <col min="15878" max="15878" width="8.6640625" style="419" customWidth="1"/>
    <col min="15879" max="15879" width="5.6640625" style="419" bestFit="1" customWidth="1"/>
    <col min="15880" max="15880" width="1" style="419" customWidth="1"/>
    <col min="15881" max="15891" width="9.33203125" style="419" customWidth="1"/>
    <col min="15892" max="16129" width="9" style="419"/>
    <col min="16130" max="16130" width="6" style="419" customWidth="1"/>
    <col min="16131" max="16131" width="2.88671875" style="419" customWidth="1"/>
    <col min="16132" max="16132" width="15.44140625" style="419" customWidth="1"/>
    <col min="16133" max="16133" width="7.77734375" style="419" customWidth="1"/>
    <col min="16134" max="16134" width="8.6640625" style="419" customWidth="1"/>
    <col min="16135" max="16135" width="5.6640625" style="419" bestFit="1" customWidth="1"/>
    <col min="16136" max="16136" width="1" style="419" customWidth="1"/>
    <col min="16137" max="16147" width="9.33203125" style="419" customWidth="1"/>
    <col min="16148" max="16384" width="9" style="419"/>
  </cols>
  <sheetData>
    <row r="1" spans="1:20">
      <c r="A1" s="418"/>
    </row>
    <row r="2" spans="1:20" ht="24" customHeight="1">
      <c r="A2" s="1478" t="s">
        <v>1961</v>
      </c>
      <c r="B2" s="1478"/>
      <c r="C2" s="1479" t="str">
        <f>IF('02入力票（その２）'!G10="○",'02入力票（その２）'!I21,'02入力票（その２）'!I41)</f>
        <v/>
      </c>
      <c r="D2" s="1480"/>
      <c r="E2" s="1480"/>
      <c r="F2" s="1481"/>
      <c r="G2" s="420"/>
      <c r="I2" s="324"/>
      <c r="J2" s="324"/>
      <c r="K2" s="324" t="s">
        <v>2053</v>
      </c>
      <c r="L2" s="324"/>
      <c r="M2" s="324"/>
      <c r="N2" s="324"/>
      <c r="O2" s="324"/>
      <c r="P2" s="324"/>
      <c r="Q2" s="324"/>
      <c r="R2" s="324"/>
      <c r="S2" s="324"/>
    </row>
    <row r="3" spans="1:20" ht="8.25" customHeight="1"/>
    <row r="4" spans="1:20" ht="33" customHeight="1">
      <c r="A4" s="1478" t="s">
        <v>2054</v>
      </c>
      <c r="B4" s="1478" t="s">
        <v>631</v>
      </c>
      <c r="C4" s="1478"/>
      <c r="D4" s="421" t="s">
        <v>2055</v>
      </c>
      <c r="E4" s="1482" t="s">
        <v>2056</v>
      </c>
      <c r="F4" s="1483" t="s">
        <v>2057</v>
      </c>
      <c r="G4" s="422"/>
      <c r="H4" s="423" t="s">
        <v>167</v>
      </c>
      <c r="I4" s="423" t="s">
        <v>171</v>
      </c>
      <c r="J4" s="423" t="s">
        <v>560</v>
      </c>
      <c r="K4" s="423" t="s">
        <v>177</v>
      </c>
      <c r="L4" s="423" t="s">
        <v>1824</v>
      </c>
      <c r="M4" s="423" t="s">
        <v>2393</v>
      </c>
      <c r="N4" s="447" t="s">
        <v>2394</v>
      </c>
      <c r="O4" s="206" t="s">
        <v>2395</v>
      </c>
      <c r="P4" s="206" t="s">
        <v>2396</v>
      </c>
      <c r="Q4" s="423" t="s">
        <v>2397</v>
      </c>
      <c r="R4" s="462" t="s">
        <v>2392</v>
      </c>
      <c r="S4" s="423" t="s">
        <v>2058</v>
      </c>
    </row>
    <row r="5" spans="1:20" ht="24" customHeight="1">
      <c r="A5" s="1478"/>
      <c r="B5" s="1478"/>
      <c r="C5" s="1478"/>
      <c r="D5" s="421" t="s">
        <v>2059</v>
      </c>
      <c r="E5" s="1482"/>
      <c r="F5" s="1483"/>
      <c r="H5" s="423">
        <f>'01入力票（その１）'!F6</f>
        <v>0</v>
      </c>
      <c r="I5" s="423">
        <f>'01入力票（その１）'!F7</f>
        <v>0</v>
      </c>
      <c r="J5" s="423">
        <f>'01入力票（その１）'!F8</f>
        <v>0</v>
      </c>
      <c r="K5" s="423">
        <f>'01入力票（その１）'!F9</f>
        <v>0</v>
      </c>
      <c r="L5" s="423">
        <f>'01入力票（その１）'!F10</f>
        <v>0</v>
      </c>
      <c r="M5" s="423">
        <f>'01入力票（その１）'!F11</f>
        <v>0</v>
      </c>
      <c r="N5" s="423">
        <f>'01入力票（その１）'!F12</f>
        <v>0</v>
      </c>
      <c r="O5" s="423">
        <f>'01入力票（その１）'!F13</f>
        <v>0</v>
      </c>
      <c r="P5" s="423">
        <f>'01入力票（その１）'!F14</f>
        <v>0</v>
      </c>
      <c r="Q5" s="423">
        <f>'01入力票（その１）'!F15</f>
        <v>0</v>
      </c>
      <c r="R5" s="423">
        <f>'01入力票（その１）'!F16</f>
        <v>0</v>
      </c>
      <c r="S5" s="423">
        <f>'01入力票（その１）'!F17</f>
        <v>0</v>
      </c>
    </row>
    <row r="6" spans="1:20" ht="18" customHeight="1">
      <c r="A6" s="424" t="s">
        <v>2060</v>
      </c>
      <c r="B6" s="1478" t="s">
        <v>489</v>
      </c>
      <c r="C6" s="1478"/>
      <c r="D6" s="425">
        <f>'03建設工事'!D40</f>
        <v>0</v>
      </c>
      <c r="E6" s="426">
        <f>'03建設工事'!I40</f>
        <v>0</v>
      </c>
      <c r="F6" s="426">
        <f>'03建設工事'!L40</f>
        <v>0</v>
      </c>
      <c r="H6" s="427" t="str">
        <f>IF($H$5="×","",IF(E6=0,"",IF(E6&lt;550,"C",IF(E6&lt;700,"B","A"))))</f>
        <v/>
      </c>
      <c r="I6" s="427" t="str">
        <f>IF($I$5="×","",IF(E6=0,"",IF(E6&lt;700,"C",IF(E6&lt;850,"B","A"))))</f>
        <v/>
      </c>
      <c r="J6" s="464" t="str">
        <f>IF($J$5="×","",IF(E6=0,"","-"))</f>
        <v/>
      </c>
      <c r="K6" s="427" t="str">
        <f>IF($K$5="×","",IF(E6=0,"",IF(E6&lt;850,"C",IF(E6&lt;1200,"B","A"))))</f>
        <v/>
      </c>
      <c r="L6" s="427" t="str">
        <f>IF($L$5="×","",IF(E6=0,"",IF(E6&lt;850,"C",IF(E6&lt;1300,"B","A"))))</f>
        <v/>
      </c>
      <c r="M6" s="427" t="str">
        <f>IF($M$5="×","",IF(E6=0,"",IF(E6&lt;850,"B","A")))</f>
        <v/>
      </c>
      <c r="N6" s="465" t="str">
        <f>IF($N$5="×","",IF(E6=0,"",IF(E6&lt;700,"C",IF(E6&lt;1000,"B","A"))))</f>
        <v/>
      </c>
      <c r="O6" s="427" t="str">
        <f>IF($O$5="×","",IF(E6=0,"",IF(E6&lt;700,"C",IF(E6&lt;850,"B","A"))))</f>
        <v/>
      </c>
      <c r="P6" s="427" t="str">
        <f>IF($P$5="×","",IF(E6=0,"",IF(E6&lt;700,"C",IF(E6&lt;1000,"B","A"))))</f>
        <v/>
      </c>
      <c r="Q6" s="427" t="str">
        <f>IF($Q$5="×","",IF(E6=0,"",IF(E6&lt;550,"C",IF(E6&lt;700,"B","A"))))</f>
        <v/>
      </c>
      <c r="R6" s="464" t="str">
        <f>IF($R$5="×","",IF(E6=0,"","-"))</f>
        <v/>
      </c>
      <c r="S6" s="427" t="str">
        <f>IF($S$5="×","",IF(E6=0,"",IF(E6&lt;700,"C",IF(E6&lt;1000,"B",IF(E6&lt;1250,"A","特")))))</f>
        <v/>
      </c>
      <c r="T6" s="466"/>
    </row>
    <row r="7" spans="1:20" ht="18" customHeight="1">
      <c r="A7" s="424" t="s">
        <v>2061</v>
      </c>
      <c r="B7" s="1484" t="s">
        <v>491</v>
      </c>
      <c r="C7" s="1484"/>
      <c r="D7" s="425">
        <f>'03建設工事'!D42</f>
        <v>0</v>
      </c>
      <c r="E7" s="426">
        <f>'03建設工事'!I42</f>
        <v>0</v>
      </c>
      <c r="F7" s="426">
        <f>'03建設工事'!L42</f>
        <v>0</v>
      </c>
      <c r="H7" s="427" t="str">
        <f>IF($H$5="×","",IF(E7=0,"",IF(E7&gt;=650,"A","B")))</f>
        <v/>
      </c>
      <c r="I7" s="427" t="str">
        <f>IF($I$5="×","",IF(E7=0,"",IF(E7&gt;=700,"A","B")))</f>
        <v/>
      </c>
      <c r="J7" s="464" t="str">
        <f t="shared" ref="J7:J35" si="0">IF($J$5="×","",IF(E7=0,"","-"))</f>
        <v/>
      </c>
      <c r="K7" s="427" t="str">
        <f>IF($K$5="×","",IF(E7=0,"",IF(E7&lt;800,"C",IF(E7&lt;1200,"B","A"))))</f>
        <v/>
      </c>
      <c r="L7" s="427" t="str">
        <f>IF($L$5="×","",IF(E7=0,"",IF(E7&lt;700,"C",IF(E7&lt;1300,"B","A"))))</f>
        <v/>
      </c>
      <c r="M7" s="427" t="str">
        <f>IF($M$5="×","",IF(E7=0,"",IF(E7&lt;850,"B","A")))</f>
        <v/>
      </c>
      <c r="N7" s="465" t="str">
        <f>IF($N$5="×","",IF(E7=0,"",IF(E7&lt;700,"C",IF(E7&lt;1000,"B","A"))))</f>
        <v/>
      </c>
      <c r="O7" s="427" t="str">
        <f>IF($O$5="×","",IF(E7=0,"",IF(E7&lt;700,"C",IF(E7&lt;850,"B","A"))))</f>
        <v/>
      </c>
      <c r="P7" s="427" t="str">
        <f>IF($P$5="×","",IF(E7=0,"",IF(E7&lt;700,"C",IF(E7&lt;1000,"B",IF(E7&lt;1500,"A","S")))))</f>
        <v/>
      </c>
      <c r="Q7" s="427" t="str">
        <f>IF($Q$5="×","",IF(E7=0,"",IF(E7&gt;=650,"A","B")))</f>
        <v/>
      </c>
      <c r="R7" s="464" t="str">
        <f>IF($R$5="×","",IF(E7=0,"","-"))</f>
        <v/>
      </c>
      <c r="S7" s="427" t="str">
        <f>IF($S$5="×","",IF(E7=0,"",IF(E7&lt;700,"C",IF(E7&lt;1000,"B",IF(E7&lt;1250,"A","特")))))</f>
        <v/>
      </c>
    </row>
    <row r="8" spans="1:20" ht="18" customHeight="1">
      <c r="A8" s="424" t="s">
        <v>2062</v>
      </c>
      <c r="B8" s="1484" t="s">
        <v>492</v>
      </c>
      <c r="C8" s="1484"/>
      <c r="D8" s="425">
        <f>'03建設工事'!D43</f>
        <v>0</v>
      </c>
      <c r="E8" s="426">
        <f>'03建設工事'!I43</f>
        <v>0</v>
      </c>
      <c r="F8" s="426">
        <f>'03建設工事'!L43</f>
        <v>0</v>
      </c>
      <c r="H8" s="427" t="str">
        <f>IF($H$5="×","",IF(E8=0,"","-"))</f>
        <v/>
      </c>
      <c r="I8" s="427" t="str">
        <f>IF($I$5="×","",IF(E8=0,"","-"))</f>
        <v/>
      </c>
      <c r="J8" s="464" t="str">
        <f t="shared" si="0"/>
        <v/>
      </c>
      <c r="K8" s="427" t="str">
        <f>IF($K$5="×","",IF(E8=0,"",IF(E8&lt;500,"C",IF(E8&lt;800,"B","A"))))</f>
        <v/>
      </c>
      <c r="L8" s="427" t="str">
        <f>IF($L$5="×","",IF(E8=0,"",IF(E8&lt;700,"B","A")))</f>
        <v/>
      </c>
      <c r="M8" s="427" t="str">
        <f>IF($M$5="×","",IF(E8=0,"",IF(E8&lt;700,"B","A")))</f>
        <v/>
      </c>
      <c r="N8" s="427" t="str">
        <f>IF($N$5="×","",IF(E8=0,"",IF(E8&lt;650,"B","A")))</f>
        <v/>
      </c>
      <c r="O8" s="467" t="str">
        <f>IF($O$5="×","",IF(E8=0,"",IF(E8&lt;700,"B","A")))</f>
        <v/>
      </c>
      <c r="P8" s="427" t="str">
        <f>IF($P$5="×","",IF(E8=0,"",IF(E8&lt;650,"B","A")))</f>
        <v/>
      </c>
      <c r="Q8" s="427" t="str">
        <f>IF($Q$5="×","",IF(E8=0,"","-"))</f>
        <v/>
      </c>
      <c r="R8" s="464" t="str">
        <f t="shared" ref="R8:R35" si="1">IF($R$5="×","",IF(E8=0,"","-"))</f>
        <v/>
      </c>
      <c r="S8" s="427" t="str">
        <f>IF($S$5="×","",IF(E8=0,"",IF(E8&lt;650,"B","A")))</f>
        <v/>
      </c>
    </row>
    <row r="9" spans="1:20" ht="18" customHeight="1">
      <c r="A9" s="424" t="s">
        <v>2063</v>
      </c>
      <c r="B9" s="1484" t="s">
        <v>493</v>
      </c>
      <c r="C9" s="1484"/>
      <c r="D9" s="425">
        <f>'03建設工事'!D44</f>
        <v>0</v>
      </c>
      <c r="E9" s="426">
        <f>'03建設工事'!I44</f>
        <v>0</v>
      </c>
      <c r="F9" s="426">
        <f>'03建設工事'!L44</f>
        <v>0</v>
      </c>
      <c r="H9" s="427" t="str">
        <f>IF($H$5="×","",IF(E9=0,"","-"))</f>
        <v/>
      </c>
      <c r="I9" s="427" t="str">
        <f>IF($I$5="×","",IF(E9=0,"","-"))</f>
        <v/>
      </c>
      <c r="J9" s="464" t="str">
        <f t="shared" si="0"/>
        <v/>
      </c>
      <c r="K9" s="427" t="str">
        <f>IF($K$5="×","",IF(E9=0,"",IF(E9&lt;500,"C",IF(E9&lt;800,"B","A"))))</f>
        <v/>
      </c>
      <c r="L9" s="427" t="str">
        <f>IF($L$5="×","",IF(E9=0,"",IF(E9&lt;700,"B","A")))</f>
        <v/>
      </c>
      <c r="M9" s="427" t="str">
        <f>IF($M$5="×","",IF(E9=0,"",IF(E9&lt;700,"B","A")))</f>
        <v/>
      </c>
      <c r="N9" s="427" t="str">
        <f>IF($N$5="×","",IF(E9=0,"",IF(E9&lt;650,"B","A")))</f>
        <v/>
      </c>
      <c r="O9" s="467" t="str">
        <f>IF($O$5="×","",IF(E9=0,"",IF(E9&lt;700,"B","A")))</f>
        <v/>
      </c>
      <c r="P9" s="427" t="str">
        <f>IF($P$5="×","",IF(E9=0,"",IF(E9&lt;650,"B","A")))</f>
        <v/>
      </c>
      <c r="Q9" s="427" t="str">
        <f>IF($Q$5="×","",IF(E9=0,"","-"))</f>
        <v/>
      </c>
      <c r="R9" s="464" t="str">
        <f t="shared" si="1"/>
        <v/>
      </c>
      <c r="S9" s="427" t="str">
        <f>IF($S$5="×","",IF(E9=0,"",IF(E9&lt;650,"B","A")))</f>
        <v/>
      </c>
    </row>
    <row r="10" spans="1:20" ht="18" customHeight="1">
      <c r="A10" s="424" t="s">
        <v>2064</v>
      </c>
      <c r="B10" s="1484" t="s">
        <v>494</v>
      </c>
      <c r="C10" s="1484"/>
      <c r="D10" s="425">
        <f>'03建設工事'!D45</f>
        <v>0</v>
      </c>
      <c r="E10" s="426">
        <f>'03建設工事'!I45</f>
        <v>0</v>
      </c>
      <c r="F10" s="426">
        <f>'03建設工事'!L45</f>
        <v>0</v>
      </c>
      <c r="H10" s="427" t="str">
        <f>IF($H$5="×","",IF(E10=0,"",IF(E10&lt;550,"C",IF(E10&lt;700,"B","A"))))</f>
        <v/>
      </c>
      <c r="I10" s="427" t="str">
        <f>IF($I$5="×","",IF(E10=0,"",IF(E10&lt;700,"C",IF(E10&lt;850,"B","A"))))</f>
        <v/>
      </c>
      <c r="J10" s="464" t="str">
        <f t="shared" si="0"/>
        <v/>
      </c>
      <c r="K10" s="427" t="str">
        <f>IF($K$5="×","",IF(E10=0,"",IF(E10&lt;850,"C",IF(E10&lt;1200,"B","A"))))</f>
        <v/>
      </c>
      <c r="L10" s="427" t="str">
        <f>IF($L$5="×","",IF(E10=0,"",IF(E10&lt;850,"C",IF(E10&lt;1300,"B","A"))))</f>
        <v/>
      </c>
      <c r="M10" s="427" t="str">
        <f>IF($M$5="×","",IF(E10=0,"",IF(E10&lt;850,"B","A")))</f>
        <v/>
      </c>
      <c r="N10" s="465" t="str">
        <f>IF($N$5="×","",IF(E10=0,"",IF(E10&lt;700,"C",IF(E10&lt;1000,"B","A"))))</f>
        <v/>
      </c>
      <c r="O10" s="427" t="str">
        <f>IF($O$5="×","",IF(E10=0,"",IF(E10&lt;700,"C",IF(E10&lt;850,"B","A"))))</f>
        <v/>
      </c>
      <c r="P10" s="427" t="str">
        <f>IF($P$5="×","",IF(E10=0,"",IF(E10&lt;700,"C",IF(E10&lt;1000,"B","A"))))</f>
        <v/>
      </c>
      <c r="Q10" s="427" t="str">
        <f>IF($Q$5="×","",IF(E10=0,"",IF(E10&lt;550,"C",IF(E10&lt;700,"B","A"))))</f>
        <v/>
      </c>
      <c r="R10" s="464" t="str">
        <f t="shared" si="1"/>
        <v/>
      </c>
      <c r="S10" s="427" t="str">
        <f>IF($S$5="×","",IF(E10=0,"",IF(E10&lt;700,"C",IF(E10&lt;1000,"B",IF(E10&lt;1250,"A","特")))))</f>
        <v/>
      </c>
    </row>
    <row r="11" spans="1:20" ht="18" customHeight="1">
      <c r="A11" s="424" t="s">
        <v>2065</v>
      </c>
      <c r="B11" s="1484" t="s">
        <v>648</v>
      </c>
      <c r="C11" s="1484"/>
      <c r="D11" s="425">
        <f>'03建設工事'!D47</f>
        <v>0</v>
      </c>
      <c r="E11" s="426">
        <f>'03建設工事'!I47</f>
        <v>0</v>
      </c>
      <c r="F11" s="426">
        <f>'03建設工事'!L47</f>
        <v>0</v>
      </c>
      <c r="H11" s="427" t="str">
        <f>IF($H$5="×","",IF(E11=0,"","-"))</f>
        <v/>
      </c>
      <c r="I11" s="427" t="str">
        <f>IF($I$5="×","",IF(E11=0,"","-"))</f>
        <v/>
      </c>
      <c r="J11" s="464" t="str">
        <f t="shared" si="0"/>
        <v/>
      </c>
      <c r="K11" s="427" t="str">
        <f>IF($K$5="×","",IF(E11=0,"",IF(E11&lt;500,"C",IF(E11&lt;800,"B","A"))))</f>
        <v/>
      </c>
      <c r="L11" s="427" t="str">
        <f>IF($L$5="×","",IF(E11=0,"",IF(E11&lt;700,"B","A")))</f>
        <v/>
      </c>
      <c r="M11" s="427" t="str">
        <f>IF($M$5="×","",IF(E11=0,"",IF(E11&lt;700,"B","A")))</f>
        <v/>
      </c>
      <c r="N11" s="427" t="str">
        <f>IF($N$5="×","",IF(E11=0,"",IF(E11&lt;650,"B","A")))</f>
        <v/>
      </c>
      <c r="O11" s="427" t="str">
        <f>IF($O$5="×","",IF(E11=0,"",IF(E11&lt;700,"B","A")))</f>
        <v/>
      </c>
      <c r="P11" s="427" t="str">
        <f>IF($P$5="×","",IF(E11=0,"",IF(E11&lt;650,"B","A")))</f>
        <v/>
      </c>
      <c r="Q11" s="427" t="str">
        <f>IF($Q$5="×","",IF(E11=0,"","-"))</f>
        <v/>
      </c>
      <c r="R11" s="464" t="str">
        <f t="shared" si="1"/>
        <v/>
      </c>
      <c r="S11" s="427" t="str">
        <f>IF($S$5="×","",IF(E11=0,"",IF(E11&lt;650,"B","A")))</f>
        <v/>
      </c>
    </row>
    <row r="12" spans="1:20" ht="18" customHeight="1">
      <c r="A12" s="424" t="s">
        <v>2066</v>
      </c>
      <c r="B12" s="1484" t="s">
        <v>497</v>
      </c>
      <c r="C12" s="1484"/>
      <c r="D12" s="425">
        <f>'03建設工事'!D48</f>
        <v>0</v>
      </c>
      <c r="E12" s="426">
        <f>'03建設工事'!I48</f>
        <v>0</v>
      </c>
      <c r="F12" s="426">
        <f>'03建設工事'!L48</f>
        <v>0</v>
      </c>
      <c r="H12" s="427" t="str">
        <f>IF($H$5="×","",IF(E12=0,"","-"))</f>
        <v/>
      </c>
      <c r="I12" s="427" t="str">
        <f>IF($I$5="×","",IF(E12=0,"","-"))</f>
        <v/>
      </c>
      <c r="J12" s="464" t="str">
        <f t="shared" si="0"/>
        <v/>
      </c>
      <c r="K12" s="427" t="str">
        <f>IF($K$5="×","",IF(E12=0,"",IF(E12&lt;500,"C",IF(E12&lt;800,"B","A"))))</f>
        <v/>
      </c>
      <c r="L12" s="427" t="str">
        <f>IF($L$5="×","",IF(E12=0,"",IF(E12&lt;700,"B","A")))</f>
        <v/>
      </c>
      <c r="M12" s="427" t="str">
        <f>IF($M$5="×","",IF(E12=0,"",IF(E12&lt;700,"B","A")))</f>
        <v/>
      </c>
      <c r="N12" s="427" t="str">
        <f>IF($N$5="×","",IF(E12=0,"",IF(E12&lt;650,"B","A")))</f>
        <v/>
      </c>
      <c r="O12" s="427" t="str">
        <f>IF($O$5="×","",IF(E12=0,"",IF(E12&lt;700,"B","A")))</f>
        <v/>
      </c>
      <c r="P12" s="427" t="str">
        <f>IF($P$5="×","",IF(E12=0,"",IF(E12&lt;650,"B","A")))</f>
        <v/>
      </c>
      <c r="Q12" s="427" t="str">
        <f>IF($Q$5="×","",IF(E12=0,"","-"))</f>
        <v/>
      </c>
      <c r="R12" s="464" t="str">
        <f t="shared" si="1"/>
        <v/>
      </c>
      <c r="S12" s="427" t="str">
        <f>IF($S$5="×","",IF(E12=0,"",IF(E12&lt;650,"B","A")))</f>
        <v/>
      </c>
    </row>
    <row r="13" spans="1:20" ht="18" customHeight="1">
      <c r="A13" s="424" t="s">
        <v>2067</v>
      </c>
      <c r="B13" s="1484" t="s">
        <v>498</v>
      </c>
      <c r="C13" s="1484"/>
      <c r="D13" s="425">
        <f>'03建設工事'!D49</f>
        <v>0</v>
      </c>
      <c r="E13" s="426">
        <f>'03建設工事'!I49</f>
        <v>0</v>
      </c>
      <c r="F13" s="426">
        <f>'03建設工事'!L49</f>
        <v>0</v>
      </c>
      <c r="H13" s="427" t="str">
        <f>IF($H$5="×","",IF(E13=0,"",IF(E13&gt;=650,"A","B")))</f>
        <v/>
      </c>
      <c r="I13" s="427" t="str">
        <f>IF($I$5="×","",IF(E13=0,"",IF(E13&gt;=850,"A","B")))</f>
        <v/>
      </c>
      <c r="J13" s="464" t="str">
        <f t="shared" si="0"/>
        <v/>
      </c>
      <c r="K13" s="427" t="str">
        <f>IF($K$5="×","",IF(E13=0,"",IF(E13&lt;800,"C",IF(E13&lt;1000,"B","A"))))</f>
        <v/>
      </c>
      <c r="L13" s="427" t="str">
        <f>IF($L$5="×","",IF(E13=0,"",IF(E13&lt;700,"C",IF(E13&lt;1000,"B","A"))))</f>
        <v/>
      </c>
      <c r="M13" s="427" t="str">
        <f>IF($M$5="×","",IF(E13=0,"",IF(E13&lt;850,"B","A")))</f>
        <v/>
      </c>
      <c r="N13" s="427" t="str">
        <f>IF($N$5="×","",IF(E13=0,"",IF(E13&lt;650,"C",IF(E13&lt;1000,"B","A"))))</f>
        <v/>
      </c>
      <c r="O13" s="427" t="str">
        <f>IF($O$5="×","",IF(E13=0,"",IF(E13&lt;650,"C",IF(E13&lt;850,"B","A"))))</f>
        <v/>
      </c>
      <c r="P13" s="427" t="str">
        <f>IF($P$5="×","",IF(E13=0,"",IF(E13&lt;650,"C",IF(E13&lt;1000,"B","A"))))</f>
        <v/>
      </c>
      <c r="Q13" s="427" t="str">
        <f>IF($Q$5="×","",IF(E13=0,"",IF(E13&gt;=650,"A","B")))</f>
        <v/>
      </c>
      <c r="R13" s="464" t="str">
        <f t="shared" si="1"/>
        <v/>
      </c>
      <c r="S13" s="427" t="str">
        <f>IF($S$5="×","",IF(E13=0,"",IF(E13&lt;650,"C",IF(E13&lt;1000,"B","A"))))</f>
        <v/>
      </c>
    </row>
    <row r="14" spans="1:20" ht="18" customHeight="1">
      <c r="A14" s="424" t="s">
        <v>2068</v>
      </c>
      <c r="B14" s="1484" t="s">
        <v>499</v>
      </c>
      <c r="C14" s="1484"/>
      <c r="D14" s="425">
        <f>'03建設工事'!D50</f>
        <v>0</v>
      </c>
      <c r="E14" s="426">
        <f>'03建設工事'!I50</f>
        <v>0</v>
      </c>
      <c r="F14" s="426">
        <f>'03建設工事'!L50</f>
        <v>0</v>
      </c>
      <c r="H14" s="427" t="str">
        <f>IF($H$5="×","",IF(E14=0,"",IF(E14&gt;=600,"A","B")))</f>
        <v/>
      </c>
      <c r="I14" s="427" t="str">
        <f>IF($I$5="×","",IF(E14=0,"","-"))</f>
        <v/>
      </c>
      <c r="J14" s="464" t="str">
        <f t="shared" si="0"/>
        <v/>
      </c>
      <c r="K14" s="427" t="str">
        <f>IF($K$5="×","",IF(E14=0,"",IF(E14&lt;800,"C",IF(E14&lt;1000,"B","A"))))</f>
        <v/>
      </c>
      <c r="L14" s="427" t="str">
        <f>IF($L$5="×","",IF(E14=0,"",IF(E14&lt;700,"C",IF(E14&lt;1000,"B","A"))))</f>
        <v/>
      </c>
      <c r="M14" s="427" t="str">
        <f>IF($M$5="×","",IF(E14=0,"",IF(E14&lt;850,"B","A")))</f>
        <v/>
      </c>
      <c r="N14" s="427" t="str">
        <f>IF($N$5="×","",IF(E14=0,"",IF(E14&lt;650,"C",IF(E14&lt;1000,"B","A"))))</f>
        <v/>
      </c>
      <c r="O14" s="427" t="str">
        <f>IF($O$5="×","",IF(E14=0,"",IF(E14&lt;650,"C",IF(E14&lt;850,"B","A"))))</f>
        <v/>
      </c>
      <c r="P14" s="427" t="str">
        <f>IF($P$5="×","",IF(E14=0,"",IF(E14&lt;650,"C",IF(E14&lt;1000,"B","A"))))</f>
        <v/>
      </c>
      <c r="Q14" s="427" t="str">
        <f>IF($Q$5="×","",IF(E14=0,"",IF(E14&gt;=600,"A","B")))</f>
        <v/>
      </c>
      <c r="R14" s="464" t="str">
        <f t="shared" si="1"/>
        <v/>
      </c>
      <c r="S14" s="427" t="str">
        <f>IF($S$5="×","",IF(E14=0,"",IF(E14&lt;650,"C",IF(E14&lt;1000,"B","A"))))</f>
        <v/>
      </c>
    </row>
    <row r="15" spans="1:20" ht="18" customHeight="1">
      <c r="A15" s="424" t="s">
        <v>2069</v>
      </c>
      <c r="B15" s="1484" t="s">
        <v>2070</v>
      </c>
      <c r="C15" s="1484"/>
      <c r="D15" s="425">
        <f>'03建設工事'!D51</f>
        <v>0</v>
      </c>
      <c r="E15" s="426">
        <f>'03建設工事'!I51</f>
        <v>0</v>
      </c>
      <c r="F15" s="426">
        <f>'03建設工事'!L51</f>
        <v>0</v>
      </c>
      <c r="H15" s="427" t="str">
        <f t="shared" ref="H15:H30" si="2">IF($H$5="×","",IF(E15=0,"","-"))</f>
        <v/>
      </c>
      <c r="I15" s="427" t="str">
        <f t="shared" ref="I15:I35" si="3">IF($I$5="×","",IF(E15=0,"","-"))</f>
        <v/>
      </c>
      <c r="J15" s="464" t="str">
        <f t="shared" si="0"/>
        <v/>
      </c>
      <c r="K15" s="427" t="str">
        <f>IF($K$5="×","",IF(E15=0,"",IF(E15&lt;500,"C",IF(E15&lt;800,"B","A"))))</f>
        <v/>
      </c>
      <c r="L15" s="427" t="str">
        <f>IF($L$5="×","",IF(E15=0,"",IF(E15&lt;700,"B","A")))</f>
        <v/>
      </c>
      <c r="M15" s="427" t="str">
        <f>IF($M$5="×","",IF(E15=0,"",IF(E15&lt;700,"B","A")))</f>
        <v/>
      </c>
      <c r="N15" s="427" t="str">
        <f>IF($N$5="×","",IF(E15=0,"",IF(E15&lt;650,"B","A")))</f>
        <v/>
      </c>
      <c r="O15" s="427" t="str">
        <f>IF($O$5="×","",IF(E15=0,"",IF(E15&lt;700,"B","A")))</f>
        <v/>
      </c>
      <c r="P15" s="427" t="str">
        <f>IF($P$5="×","",IF(E15=0,"",IF(E15&lt;650,"B","A")))</f>
        <v/>
      </c>
      <c r="Q15" s="427" t="str">
        <f>IF($Q$5="×","",IF(E15=0,"","-"))</f>
        <v/>
      </c>
      <c r="R15" s="464" t="str">
        <f t="shared" si="1"/>
        <v/>
      </c>
      <c r="S15" s="427" t="str">
        <f>IF($S$5="×","",IF(E15=0,"",IF(E15&lt;650,"B","A")))</f>
        <v/>
      </c>
    </row>
    <row r="16" spans="1:20" ht="18" customHeight="1">
      <c r="A16" s="424" t="s">
        <v>2071</v>
      </c>
      <c r="B16" s="1484" t="s">
        <v>501</v>
      </c>
      <c r="C16" s="1484"/>
      <c r="D16" s="425">
        <f>'03建設工事'!D52</f>
        <v>0</v>
      </c>
      <c r="E16" s="426">
        <f>'03建設工事'!I52</f>
        <v>0</v>
      </c>
      <c r="F16" s="426">
        <f>'03建設工事'!L52</f>
        <v>0</v>
      </c>
      <c r="H16" s="427" t="str">
        <f t="shared" si="2"/>
        <v/>
      </c>
      <c r="I16" s="427" t="str">
        <f t="shared" si="3"/>
        <v/>
      </c>
      <c r="J16" s="464" t="str">
        <f t="shared" si="0"/>
        <v/>
      </c>
      <c r="K16" s="427" t="str">
        <f>IF($K$5="×","",IF(E16=0,"",IF(E16&lt;700,"C",IF(E16&lt;1000,"B","A"))))</f>
        <v/>
      </c>
      <c r="L16" s="427" t="str">
        <f>IF($L$5="×","",IF(E16=0,"",IF(E16&lt;700,"C",IF(E16&lt;1000,"B","A"))))</f>
        <v/>
      </c>
      <c r="M16" s="427" t="str">
        <f>IF($M$5="×","",IF(E16=0,"",IF(E16&lt;850,"B","A")))</f>
        <v/>
      </c>
      <c r="N16" s="427" t="str">
        <f>IF($N$5="×","",IF(E16=0,"",IF(E16&lt;650,"B","A")))</f>
        <v/>
      </c>
      <c r="O16" s="427" t="str">
        <f>IF($O$5="×","",IF(E16=0,"",IF(E16&lt;700,"C",IF(E16&lt;850,"B","A"))))</f>
        <v/>
      </c>
      <c r="P16" s="427" t="str">
        <f>IF($P$5="×","",IF(E16=0,"",IF(E16&lt;700,"C",IF(E16&lt;1000,"B","A"))))</f>
        <v/>
      </c>
      <c r="Q16" s="427" t="str">
        <f t="shared" ref="Q16:Q30" si="4">IF($Q$5="×","",IF(E16=0,"","-"))</f>
        <v/>
      </c>
      <c r="R16" s="464" t="str">
        <f t="shared" si="1"/>
        <v/>
      </c>
      <c r="S16" s="427" t="str">
        <f t="shared" ref="S16:S19" si="5">IF($S$5="×","",IF(E16=0,"",IF(E16&lt;700,"C",IF(E16&lt;1000,"B","A"))))</f>
        <v/>
      </c>
    </row>
    <row r="17" spans="1:19" ht="18" customHeight="1">
      <c r="A17" s="424" t="s">
        <v>2072</v>
      </c>
      <c r="B17" s="1484" t="s">
        <v>503</v>
      </c>
      <c r="C17" s="1484"/>
      <c r="D17" s="425">
        <f>'03建設工事'!D54</f>
        <v>0</v>
      </c>
      <c r="E17" s="426">
        <f>'03建設工事'!I54</f>
        <v>0</v>
      </c>
      <c r="F17" s="426">
        <f>'03建設工事'!L54</f>
        <v>0</v>
      </c>
      <c r="H17" s="427" t="str">
        <f t="shared" si="2"/>
        <v/>
      </c>
      <c r="I17" s="427" t="str">
        <f t="shared" si="3"/>
        <v/>
      </c>
      <c r="J17" s="464" t="str">
        <f t="shared" si="0"/>
        <v/>
      </c>
      <c r="K17" s="427" t="str">
        <f>IF($K$5="×","",IF(E17=0,"",IF(E17&lt;500,"C",IF(E17&lt;800,"B","A"))))</f>
        <v/>
      </c>
      <c r="L17" s="427" t="str">
        <f>IF($L$5="×","",IF(E17=0,"",IF(E17&lt;700,"B","A")))</f>
        <v/>
      </c>
      <c r="M17" s="427" t="str">
        <f>IF($M$5="×","",IF(E17=0,"",IF(E17&lt;700,"B","A")))</f>
        <v/>
      </c>
      <c r="N17" s="427" t="str">
        <f>IF($N$5="×","",IF(E17=0,"",IF(E17&lt;650,"B","A")))</f>
        <v/>
      </c>
      <c r="O17" s="427" t="str">
        <f>IF($O$5="×","",IF(E17=0,"",IF(E17&lt;700,"B","A")))</f>
        <v/>
      </c>
      <c r="P17" s="427" t="str">
        <f>IF($P$5="×","",IF(E17=0,"",IF(E17&lt;650,"B","A")))</f>
        <v/>
      </c>
      <c r="Q17" s="427" t="str">
        <f t="shared" si="4"/>
        <v/>
      </c>
      <c r="R17" s="464" t="str">
        <f t="shared" si="1"/>
        <v/>
      </c>
      <c r="S17" s="427" t="str">
        <f>IF($S$5="×","",IF(E17=0,"",IF(E17&lt;650,"B","A")))</f>
        <v/>
      </c>
    </row>
    <row r="18" spans="1:19" ht="18" customHeight="1">
      <c r="A18" s="424" t="s">
        <v>2073</v>
      </c>
      <c r="B18" s="1484" t="s">
        <v>2488</v>
      </c>
      <c r="C18" s="1484"/>
      <c r="D18" s="425">
        <f>'03建設工事'!D55</f>
        <v>0</v>
      </c>
      <c r="E18" s="426">
        <f>'03建設工事'!I55</f>
        <v>0</v>
      </c>
      <c r="F18" s="426">
        <f>'03建設工事'!L55</f>
        <v>0</v>
      </c>
      <c r="H18" s="427" t="str">
        <f t="shared" si="2"/>
        <v/>
      </c>
      <c r="I18" s="427" t="str">
        <f t="shared" si="3"/>
        <v/>
      </c>
      <c r="J18" s="464" t="str">
        <f t="shared" si="0"/>
        <v/>
      </c>
      <c r="K18" s="427" t="str">
        <f>IF($K$5="×","",IF(E18=0,"",IF(E18&lt;700,"C",IF(E18&lt;1000,"B","A"))))</f>
        <v/>
      </c>
      <c r="L18" s="427" t="str">
        <f>IF($L$5="×","",IF(E18=0,"",IF(E18&lt;800,"C",IF(E18&lt;1000,"B","A"))))</f>
        <v/>
      </c>
      <c r="M18" s="427" t="str">
        <f>IF($M$5="×","",IF(E18=0,"",IF(E18&lt;850,"B","A")))</f>
        <v/>
      </c>
      <c r="N18" s="427" t="str">
        <f>IF($N$5="×","",IF(E18=0,"",IF(E18&lt;700,"C",IF(E18&lt;1000,"B","A"))))</f>
        <v/>
      </c>
      <c r="O18" s="427" t="str">
        <f>IF($O$5="×","",IF(E18=0,"",IF(E18&lt;700,"C",IF(E18&lt;850,"B","A"))))</f>
        <v/>
      </c>
      <c r="P18" s="427" t="str">
        <f>IF($P$5="×","",IF(E18=0,"",IF(E18&lt;700,"C",IF(E18&lt;1000,"B","A"))))</f>
        <v/>
      </c>
      <c r="Q18" s="427" t="str">
        <f t="shared" si="4"/>
        <v/>
      </c>
      <c r="R18" s="464" t="str">
        <f t="shared" si="1"/>
        <v/>
      </c>
      <c r="S18" s="427" t="str">
        <f t="shared" si="5"/>
        <v/>
      </c>
    </row>
    <row r="19" spans="1:19" ht="18" customHeight="1">
      <c r="A19" s="424" t="s">
        <v>2074</v>
      </c>
      <c r="B19" s="1484" t="s">
        <v>2075</v>
      </c>
      <c r="C19" s="1484"/>
      <c r="D19" s="425">
        <f>'03建設工事'!D56</f>
        <v>0</v>
      </c>
      <c r="E19" s="426">
        <f>'03建設工事'!I56</f>
        <v>0</v>
      </c>
      <c r="F19" s="426">
        <f>'03建設工事'!L56</f>
        <v>0</v>
      </c>
      <c r="H19" s="427" t="str">
        <f t="shared" si="2"/>
        <v/>
      </c>
      <c r="I19" s="427" t="str">
        <f t="shared" si="3"/>
        <v/>
      </c>
      <c r="J19" s="464" t="str">
        <f t="shared" si="0"/>
        <v/>
      </c>
      <c r="K19" s="427" t="str">
        <f>IF($K$5="×","",IF(E19=0,"",IF(E19&lt;700,"C",IF(E19&lt;1000,"B","A"))))</f>
        <v/>
      </c>
      <c r="L19" s="427" t="str">
        <f>IF($L$5="×","",IF(E19=0,"",IF(E19&lt;700,"C",IF(E19&lt;1000,"B","A"))))</f>
        <v/>
      </c>
      <c r="M19" s="427" t="str">
        <f>IF($M$5="×","",IF(E19=0,"",IF(E19&lt;850,"B","A")))</f>
        <v/>
      </c>
      <c r="N19" s="427" t="str">
        <f>IF($N$5="×","",IF(E19=0,"",IF(E19&lt;650,"B","A")))</f>
        <v/>
      </c>
      <c r="O19" s="427" t="str">
        <f>IF($O$5="×","",IF(E19=0,"",IF(E19&lt;700,"C",IF(E19&lt;850,"B","A"))))</f>
        <v/>
      </c>
      <c r="P19" s="427" t="str">
        <f>IF($P$5="×","",IF(E19=0,"",IF(E19&lt;700,"C",IF(E19&lt;1000,"B","A"))))</f>
        <v/>
      </c>
      <c r="Q19" s="427" t="str">
        <f t="shared" si="4"/>
        <v/>
      </c>
      <c r="R19" s="464" t="str">
        <f t="shared" si="1"/>
        <v/>
      </c>
      <c r="S19" s="427" t="str">
        <f t="shared" si="5"/>
        <v/>
      </c>
    </row>
    <row r="20" spans="1:19" ht="18" customHeight="1">
      <c r="A20" s="424" t="s">
        <v>2076</v>
      </c>
      <c r="B20" s="1484" t="s">
        <v>506</v>
      </c>
      <c r="C20" s="1484"/>
      <c r="D20" s="425">
        <f>'03建設工事'!D57</f>
        <v>0</v>
      </c>
      <c r="E20" s="426">
        <f>'03建設工事'!I57</f>
        <v>0</v>
      </c>
      <c r="F20" s="426">
        <f>'03建設工事'!L57</f>
        <v>0</v>
      </c>
      <c r="H20" s="427" t="str">
        <f t="shared" si="2"/>
        <v/>
      </c>
      <c r="I20" s="427" t="str">
        <f t="shared" si="3"/>
        <v/>
      </c>
      <c r="J20" s="464" t="str">
        <f t="shared" si="0"/>
        <v/>
      </c>
      <c r="K20" s="427" t="str">
        <f>IF($K$5="×","",IF(E20=0,"",IF(E20&lt;500,"C",IF(E20&lt;800,"B","A"))))</f>
        <v/>
      </c>
      <c r="L20" s="427" t="str">
        <f>IF($L$5="×","",IF(E20=0,"",IF(E20&lt;700,"B","A")))</f>
        <v/>
      </c>
      <c r="M20" s="427" t="str">
        <f>IF($M$5="×","",IF(E20=0,"",IF(E20&lt;700,"B","A")))</f>
        <v/>
      </c>
      <c r="N20" s="427" t="str">
        <f t="shared" ref="N20:N35" si="6">IF($N$5="×","",IF(E20=0,"",IF(E20&lt;650,"B","A")))</f>
        <v/>
      </c>
      <c r="O20" s="427" t="str">
        <f>IF($O$5="×","",IF(E20=0,"",IF(E20&lt;700,"B","A")))</f>
        <v/>
      </c>
      <c r="P20" s="427" t="str">
        <f t="shared" ref="P20:P35" si="7">IF($P$5="×","",IF(E20=0,"",IF(E20&lt;650,"B","A")))</f>
        <v/>
      </c>
      <c r="Q20" s="427" t="str">
        <f t="shared" si="4"/>
        <v/>
      </c>
      <c r="R20" s="464" t="str">
        <f t="shared" si="1"/>
        <v/>
      </c>
      <c r="S20" s="427" t="str">
        <f t="shared" ref="S20:S29" si="8">IF($S$5="×","",IF(E20=0,"",IF(E20&lt;650,"B","A")))</f>
        <v/>
      </c>
    </row>
    <row r="21" spans="1:19" ht="18" customHeight="1">
      <c r="A21" s="424" t="s">
        <v>2077</v>
      </c>
      <c r="B21" s="1484" t="s">
        <v>2078</v>
      </c>
      <c r="C21" s="1484"/>
      <c r="D21" s="425">
        <f>'03建設工事'!D58</f>
        <v>0</v>
      </c>
      <c r="E21" s="426">
        <f>'03建設工事'!I58</f>
        <v>0</v>
      </c>
      <c r="F21" s="426">
        <f>'03建設工事'!L58</f>
        <v>0</v>
      </c>
      <c r="H21" s="427" t="str">
        <f t="shared" si="2"/>
        <v/>
      </c>
      <c r="I21" s="427" t="str">
        <f t="shared" si="3"/>
        <v/>
      </c>
      <c r="J21" s="464" t="str">
        <f t="shared" si="0"/>
        <v/>
      </c>
      <c r="K21" s="427" t="str">
        <f>IF($K$5="×","",IF(E21=0,"",IF(E21&lt;500,"C",IF(E21&lt;800,"B","A"))))</f>
        <v/>
      </c>
      <c r="L21" s="427" t="str">
        <f>IF($L$5="×","",IF(E21=0,"",IF(E21&lt;700,"B","A")))</f>
        <v/>
      </c>
      <c r="M21" s="427" t="str">
        <f t="shared" ref="M21:M23" si="9">IF($M$5="×","",IF(E21=0,"",IF(E21&lt;700,"B","A")))</f>
        <v/>
      </c>
      <c r="N21" s="427" t="str">
        <f t="shared" si="6"/>
        <v/>
      </c>
      <c r="O21" s="427" t="str">
        <f t="shared" ref="O21:O35" si="10">IF($O$5="×","",IF(E21=0,"",IF(E21&lt;700,"B","A")))</f>
        <v/>
      </c>
      <c r="P21" s="427" t="str">
        <f t="shared" si="7"/>
        <v/>
      </c>
      <c r="Q21" s="427" t="str">
        <f t="shared" si="4"/>
        <v/>
      </c>
      <c r="R21" s="464" t="str">
        <f t="shared" si="1"/>
        <v/>
      </c>
      <c r="S21" s="427" t="str">
        <f t="shared" si="8"/>
        <v/>
      </c>
    </row>
    <row r="22" spans="1:19" ht="18" customHeight="1">
      <c r="A22" s="424" t="s">
        <v>2079</v>
      </c>
      <c r="B22" s="1484" t="s">
        <v>508</v>
      </c>
      <c r="C22" s="1484"/>
      <c r="D22" s="425">
        <f>'03建設工事'!D59</f>
        <v>0</v>
      </c>
      <c r="E22" s="426">
        <f>'03建設工事'!I59</f>
        <v>0</v>
      </c>
      <c r="F22" s="426">
        <f>'03建設工事'!L59</f>
        <v>0</v>
      </c>
      <c r="H22" s="427" t="str">
        <f t="shared" si="2"/>
        <v/>
      </c>
      <c r="I22" s="427" t="str">
        <f t="shared" si="3"/>
        <v/>
      </c>
      <c r="J22" s="464" t="str">
        <f t="shared" si="0"/>
        <v/>
      </c>
      <c r="K22" s="427" t="str">
        <f>IF($K$5="×","",IF(E22=0,"",IF(E22&lt;500,"C",IF(E22&lt;800,"B","A"))))</f>
        <v/>
      </c>
      <c r="L22" s="427" t="str">
        <f>IF($L$5="×","",IF(E22=0,"",IF(E22&lt;700,"B","A")))</f>
        <v/>
      </c>
      <c r="M22" s="427" t="str">
        <f t="shared" si="9"/>
        <v/>
      </c>
      <c r="N22" s="427" t="str">
        <f t="shared" si="6"/>
        <v/>
      </c>
      <c r="O22" s="427" t="str">
        <f t="shared" si="10"/>
        <v/>
      </c>
      <c r="P22" s="427" t="str">
        <f t="shared" si="7"/>
        <v/>
      </c>
      <c r="Q22" s="427" t="str">
        <f t="shared" si="4"/>
        <v/>
      </c>
      <c r="R22" s="464" t="str">
        <f t="shared" si="1"/>
        <v/>
      </c>
      <c r="S22" s="427" t="str">
        <f t="shared" si="8"/>
        <v/>
      </c>
    </row>
    <row r="23" spans="1:19" ht="18" customHeight="1">
      <c r="A23" s="424" t="s">
        <v>2080</v>
      </c>
      <c r="B23" s="1484" t="s">
        <v>509</v>
      </c>
      <c r="C23" s="1484"/>
      <c r="D23" s="425">
        <f>'03建設工事'!D60</f>
        <v>0</v>
      </c>
      <c r="E23" s="426">
        <f>'03建設工事'!I60</f>
        <v>0</v>
      </c>
      <c r="F23" s="426">
        <f>'03建設工事'!L60</f>
        <v>0</v>
      </c>
      <c r="H23" s="427" t="str">
        <f t="shared" si="2"/>
        <v/>
      </c>
      <c r="I23" s="427" t="str">
        <f t="shared" si="3"/>
        <v/>
      </c>
      <c r="J23" s="464" t="str">
        <f t="shared" si="0"/>
        <v/>
      </c>
      <c r="K23" s="427" t="str">
        <f>IF($K$5="×","",IF(E23=0,"",IF(E23&lt;500,"C",IF(E23&lt;800,"B","A"))))</f>
        <v/>
      </c>
      <c r="L23" s="427" t="str">
        <f>IF($L$5="×","",IF(E23=0,"",IF(E23&lt;700,"B","A")))</f>
        <v/>
      </c>
      <c r="M23" s="427" t="str">
        <f t="shared" si="9"/>
        <v/>
      </c>
      <c r="N23" s="427" t="str">
        <f t="shared" si="6"/>
        <v/>
      </c>
      <c r="O23" s="427" t="str">
        <f t="shared" si="10"/>
        <v/>
      </c>
      <c r="P23" s="427" t="str">
        <f t="shared" si="7"/>
        <v/>
      </c>
      <c r="Q23" s="427" t="str">
        <f t="shared" si="4"/>
        <v/>
      </c>
      <c r="R23" s="464" t="str">
        <f t="shared" si="1"/>
        <v/>
      </c>
      <c r="S23" s="427" t="str">
        <f t="shared" si="8"/>
        <v/>
      </c>
    </row>
    <row r="24" spans="1:19" ht="18" customHeight="1">
      <c r="A24" s="424" t="s">
        <v>2081</v>
      </c>
      <c r="B24" s="1484" t="s">
        <v>510</v>
      </c>
      <c r="C24" s="1484"/>
      <c r="D24" s="425">
        <f>'03建設工事'!D61</f>
        <v>0</v>
      </c>
      <c r="E24" s="426">
        <f>'03建設工事'!I61</f>
        <v>0</v>
      </c>
      <c r="F24" s="426">
        <f>'03建設工事'!L61</f>
        <v>0</v>
      </c>
      <c r="H24" s="427" t="str">
        <f t="shared" si="2"/>
        <v/>
      </c>
      <c r="I24" s="427" t="str">
        <f t="shared" si="3"/>
        <v/>
      </c>
      <c r="J24" s="464" t="str">
        <f t="shared" si="0"/>
        <v/>
      </c>
      <c r="K24" s="427" t="str">
        <f>IF($K$5="×","",IF(E24=0,"",IF(E24&lt;500,"C",IF(E24&lt;800,"B","A"))))</f>
        <v/>
      </c>
      <c r="L24" s="427" t="str">
        <f>IF($L$5="×","",IF(E24=0,"",IF(E24&lt;700,"B","A")))</f>
        <v/>
      </c>
      <c r="M24" s="427" t="str">
        <f>IF($M$5="×","",IF(E24=0,"",IF(E24&lt;700,"B","A")))</f>
        <v/>
      </c>
      <c r="N24" s="427" t="str">
        <f t="shared" si="6"/>
        <v/>
      </c>
      <c r="O24" s="427" t="str">
        <f t="shared" si="10"/>
        <v/>
      </c>
      <c r="P24" s="427" t="str">
        <f t="shared" si="7"/>
        <v/>
      </c>
      <c r="Q24" s="427" t="str">
        <f t="shared" si="4"/>
        <v/>
      </c>
      <c r="R24" s="464" t="str">
        <f t="shared" si="1"/>
        <v/>
      </c>
      <c r="S24" s="427" t="str">
        <f t="shared" si="8"/>
        <v/>
      </c>
    </row>
    <row r="25" spans="1:19" ht="18" customHeight="1">
      <c r="A25" s="424" t="s">
        <v>2082</v>
      </c>
      <c r="B25" s="1484" t="s">
        <v>511</v>
      </c>
      <c r="C25" s="1484"/>
      <c r="D25" s="425">
        <f>'03建設工事'!D62</f>
        <v>0</v>
      </c>
      <c r="E25" s="426">
        <f>'03建設工事'!I62</f>
        <v>0</v>
      </c>
      <c r="F25" s="426">
        <f>'03建設工事'!L62</f>
        <v>0</v>
      </c>
      <c r="H25" s="427" t="str">
        <f t="shared" si="2"/>
        <v/>
      </c>
      <c r="I25" s="427" t="str">
        <f t="shared" si="3"/>
        <v/>
      </c>
      <c r="J25" s="464" t="str">
        <f t="shared" si="0"/>
        <v/>
      </c>
      <c r="K25" s="427" t="str">
        <f>IF($K$5="×","",IF(E25=0,"",IF(E25&lt;800,"C",IF(E25&lt;1000,"B","A"))))</f>
        <v/>
      </c>
      <c r="L25" s="427" t="str">
        <f>IF($L$5="×","",IF(E25=0,"",IF(E25&lt;700,"C",IF(E25&lt;1000,"B","A"))))</f>
        <v/>
      </c>
      <c r="M25" s="427" t="str">
        <f>IF($M$5="×","",IF(E25=0,"",IF(E25&lt;850,"B","A")))</f>
        <v/>
      </c>
      <c r="N25" s="427" t="str">
        <f t="shared" si="6"/>
        <v/>
      </c>
      <c r="O25" s="427" t="str">
        <f>IF($O$5="×","",IF(E25=0,"",IF(E25&lt;650,"C",IF(E25&lt;850,"B","A"))))</f>
        <v/>
      </c>
      <c r="P25" s="427" t="str">
        <f>IF($P$5="×","",IF(E25=0,"",IF(E25&lt;650,"C",IF(E25&lt;1000,"B","A"))))</f>
        <v/>
      </c>
      <c r="Q25" s="427" t="str">
        <f t="shared" si="4"/>
        <v/>
      </c>
      <c r="R25" s="464" t="str">
        <f t="shared" si="1"/>
        <v/>
      </c>
      <c r="S25" s="427" t="str">
        <f t="shared" si="8"/>
        <v/>
      </c>
    </row>
    <row r="26" spans="1:19" ht="18" customHeight="1">
      <c r="A26" s="424" t="s">
        <v>2083</v>
      </c>
      <c r="B26" s="1484" t="s">
        <v>512</v>
      </c>
      <c r="C26" s="1484"/>
      <c r="D26" s="425">
        <f>'03建設工事'!D63</f>
        <v>0</v>
      </c>
      <c r="E26" s="426">
        <f>'03建設工事'!I63</f>
        <v>0</v>
      </c>
      <c r="F26" s="426">
        <f>'03建設工事'!L63</f>
        <v>0</v>
      </c>
      <c r="H26" s="427" t="str">
        <f t="shared" si="2"/>
        <v/>
      </c>
      <c r="I26" s="427" t="str">
        <f t="shared" si="3"/>
        <v/>
      </c>
      <c r="J26" s="464" t="str">
        <f t="shared" si="0"/>
        <v/>
      </c>
      <c r="K26" s="427" t="str">
        <f>IF($K$5="×","",IF(E26=0,"",IF(E26&lt;500,"C",IF(E26&lt;800,"B","A"))))</f>
        <v/>
      </c>
      <c r="L26" s="427" t="str">
        <f>IF($L$5="×","",IF(E26=0,"",IF(E26&lt;700,"B","A")))</f>
        <v/>
      </c>
      <c r="M26" s="427" t="str">
        <f>IF($M$5="×","",IF(E26=0,"",IF(E26&lt;700,"B","A")))</f>
        <v/>
      </c>
      <c r="N26" s="427" t="str">
        <f t="shared" si="6"/>
        <v/>
      </c>
      <c r="O26" s="427" t="str">
        <f t="shared" si="10"/>
        <v/>
      </c>
      <c r="P26" s="427" t="str">
        <f t="shared" si="7"/>
        <v/>
      </c>
      <c r="Q26" s="427" t="str">
        <f t="shared" si="4"/>
        <v/>
      </c>
      <c r="R26" s="464" t="str">
        <f t="shared" si="1"/>
        <v/>
      </c>
      <c r="S26" s="427" t="str">
        <f t="shared" si="8"/>
        <v/>
      </c>
    </row>
    <row r="27" spans="1:19" ht="18" customHeight="1">
      <c r="A27" s="424" t="s">
        <v>2084</v>
      </c>
      <c r="B27" s="1484" t="s">
        <v>513</v>
      </c>
      <c r="C27" s="1484"/>
      <c r="D27" s="425">
        <f>'03建設工事'!D64</f>
        <v>0</v>
      </c>
      <c r="E27" s="426">
        <f>'03建設工事'!I64</f>
        <v>0</v>
      </c>
      <c r="F27" s="426">
        <f>'03建設工事'!L64</f>
        <v>0</v>
      </c>
      <c r="H27" s="427" t="str">
        <f t="shared" si="2"/>
        <v/>
      </c>
      <c r="I27" s="427" t="str">
        <f t="shared" si="3"/>
        <v/>
      </c>
      <c r="J27" s="464" t="str">
        <f t="shared" si="0"/>
        <v/>
      </c>
      <c r="K27" s="427" t="str">
        <f>IF($K$5="×","",IF(E27=0,"",IF(E27&lt;800,"C",IF(E27&lt;1000,"B","A"))))</f>
        <v/>
      </c>
      <c r="L27" s="427" t="str">
        <f>IF($L$5="×","",IF(E27=0,"",IF(E27&lt;700,"C",IF(E27&lt;1000,"B","A"))))</f>
        <v/>
      </c>
      <c r="M27" s="427" t="str">
        <f>IF($M$5="×","",IF(E27=0,"",IF(E27&lt;850,"B","A")))</f>
        <v/>
      </c>
      <c r="N27" s="427" t="str">
        <f t="shared" si="6"/>
        <v/>
      </c>
      <c r="O27" s="427" t="str">
        <f>IF($O$5="×","",IF(E27=0,"",IF(E27&lt;650,"C",IF(E27&lt;850,"B","A"))))</f>
        <v/>
      </c>
      <c r="P27" s="427" t="str">
        <f>IF($P$5="×","",IF(E27=0,"",IF(E27&lt;650,"C",IF(E27&lt;1000,"B","A"))))</f>
        <v/>
      </c>
      <c r="Q27" s="427" t="str">
        <f t="shared" si="4"/>
        <v/>
      </c>
      <c r="R27" s="464" t="str">
        <f t="shared" si="1"/>
        <v/>
      </c>
      <c r="S27" s="427" t="str">
        <f t="shared" si="8"/>
        <v/>
      </c>
    </row>
    <row r="28" spans="1:19" ht="18" customHeight="1">
      <c r="A28" s="424" t="s">
        <v>2085</v>
      </c>
      <c r="B28" s="1484" t="s">
        <v>514</v>
      </c>
      <c r="C28" s="1484"/>
      <c r="D28" s="425">
        <f>'03建設工事'!D65</f>
        <v>0</v>
      </c>
      <c r="E28" s="426">
        <f>'03建設工事'!I65</f>
        <v>0</v>
      </c>
      <c r="F28" s="426">
        <f>'03建設工事'!L65</f>
        <v>0</v>
      </c>
      <c r="H28" s="427" t="str">
        <f t="shared" si="2"/>
        <v/>
      </c>
      <c r="I28" s="427" t="str">
        <f t="shared" si="3"/>
        <v/>
      </c>
      <c r="J28" s="464" t="str">
        <f t="shared" si="0"/>
        <v/>
      </c>
      <c r="K28" s="427" t="str">
        <f>IF($K$5="×","",IF(E28=0,"",IF(E28&lt;500,"C",IF(E28&lt;800,"B","A"))))</f>
        <v/>
      </c>
      <c r="L28" s="427" t="str">
        <f t="shared" ref="L28:L35" si="11">IF($L$5="×","",IF(E28=0,"",IF(E28&lt;700,"B","A")))</f>
        <v/>
      </c>
      <c r="M28" s="427" t="str">
        <f>IF($M$5="×","",IF(E28=0,"",IF(E28&lt;700,"B","A")))</f>
        <v/>
      </c>
      <c r="N28" s="427" t="str">
        <f t="shared" si="6"/>
        <v/>
      </c>
      <c r="O28" s="427" t="str">
        <f t="shared" si="10"/>
        <v/>
      </c>
      <c r="P28" s="427" t="str">
        <f t="shared" si="7"/>
        <v/>
      </c>
      <c r="Q28" s="427" t="str">
        <f t="shared" si="4"/>
        <v/>
      </c>
      <c r="R28" s="464" t="str">
        <f t="shared" si="1"/>
        <v/>
      </c>
      <c r="S28" s="427" t="str">
        <f t="shared" si="8"/>
        <v/>
      </c>
    </row>
    <row r="29" spans="1:19" ht="18" customHeight="1">
      <c r="A29" s="424" t="s">
        <v>2086</v>
      </c>
      <c r="B29" s="1484" t="s">
        <v>515</v>
      </c>
      <c r="C29" s="1484"/>
      <c r="D29" s="425">
        <f>'03建設工事'!D66</f>
        <v>0</v>
      </c>
      <c r="E29" s="426">
        <f>'03建設工事'!I66</f>
        <v>0</v>
      </c>
      <c r="F29" s="426">
        <f>'03建設工事'!L66</f>
        <v>0</v>
      </c>
      <c r="H29" s="427" t="str">
        <f t="shared" si="2"/>
        <v/>
      </c>
      <c r="I29" s="427" t="str">
        <f t="shared" si="3"/>
        <v/>
      </c>
      <c r="J29" s="464" t="str">
        <f t="shared" si="0"/>
        <v/>
      </c>
      <c r="K29" s="427" t="str">
        <f>IF($K$5="×","",IF(E29=0,"",IF(E29&lt;500,"C",IF(E29&lt;800,"B","A"))))</f>
        <v/>
      </c>
      <c r="L29" s="427" t="str">
        <f t="shared" si="11"/>
        <v/>
      </c>
      <c r="M29" s="427" t="str">
        <f t="shared" ref="M29" si="12">IF($M$5="×","",IF(E29=0,"",IF(E29&lt;700,"B","A")))</f>
        <v/>
      </c>
      <c r="N29" s="427" t="str">
        <f t="shared" si="6"/>
        <v/>
      </c>
      <c r="O29" s="427" t="str">
        <f t="shared" si="10"/>
        <v/>
      </c>
      <c r="P29" s="427" t="str">
        <f t="shared" si="7"/>
        <v/>
      </c>
      <c r="Q29" s="427" t="str">
        <f t="shared" si="4"/>
        <v/>
      </c>
      <c r="R29" s="464" t="str">
        <f t="shared" si="1"/>
        <v/>
      </c>
      <c r="S29" s="427" t="str">
        <f t="shared" si="8"/>
        <v/>
      </c>
    </row>
    <row r="30" spans="1:19" ht="18" customHeight="1">
      <c r="A30" s="424" t="s">
        <v>2087</v>
      </c>
      <c r="B30" s="1484" t="s">
        <v>516</v>
      </c>
      <c r="C30" s="1484"/>
      <c r="D30" s="425">
        <f>'03建設工事'!D67</f>
        <v>0</v>
      </c>
      <c r="E30" s="426">
        <f>'03建設工事'!I67</f>
        <v>0</v>
      </c>
      <c r="F30" s="426">
        <f>'03建設工事'!L67</f>
        <v>0</v>
      </c>
      <c r="H30" s="427" t="str">
        <f t="shared" si="2"/>
        <v/>
      </c>
      <c r="I30" s="427" t="str">
        <f t="shared" si="3"/>
        <v/>
      </c>
      <c r="J30" s="464" t="str">
        <f t="shared" si="0"/>
        <v/>
      </c>
      <c r="K30" s="427" t="str">
        <f>IF($K$5="×","",IF(E30=0,"",IF(E30&lt;500,"C",IF(E30&lt;800,"B","A"))))</f>
        <v/>
      </c>
      <c r="L30" s="427" t="str">
        <f t="shared" si="11"/>
        <v/>
      </c>
      <c r="M30" s="427" t="str">
        <f>IF($M$5="×","",IF(E30=0,"",IF(E30&lt;700,"B","A")))</f>
        <v/>
      </c>
      <c r="N30" s="427" t="str">
        <f t="shared" si="6"/>
        <v/>
      </c>
      <c r="O30" s="427" t="str">
        <f t="shared" si="10"/>
        <v/>
      </c>
      <c r="P30" s="427" t="str">
        <f t="shared" si="7"/>
        <v/>
      </c>
      <c r="Q30" s="427" t="str">
        <f t="shared" si="4"/>
        <v/>
      </c>
      <c r="R30" s="464" t="str">
        <f t="shared" si="1"/>
        <v/>
      </c>
      <c r="S30" s="427" t="str">
        <f t="shared" ref="S30:S35" si="13">IF($S$5="×","",IF(E30=0,"",IF(E30&lt;650,"B","A")))</f>
        <v/>
      </c>
    </row>
    <row r="31" spans="1:19" ht="18" customHeight="1">
      <c r="A31" s="424" t="s">
        <v>2088</v>
      </c>
      <c r="B31" s="1484" t="s">
        <v>517</v>
      </c>
      <c r="C31" s="1484"/>
      <c r="D31" s="425">
        <f>'03建設工事'!D68</f>
        <v>0</v>
      </c>
      <c r="E31" s="426">
        <f>'03建設工事'!I68</f>
        <v>0</v>
      </c>
      <c r="F31" s="426">
        <f>'03建設工事'!L68</f>
        <v>0</v>
      </c>
      <c r="H31" s="427" t="str">
        <f>IF($H$5="×","",IF(E31=0,"",IF(E31&gt;=590,"A","B")))</f>
        <v/>
      </c>
      <c r="I31" s="427" t="str">
        <f t="shared" si="3"/>
        <v/>
      </c>
      <c r="J31" s="464" t="str">
        <f t="shared" si="0"/>
        <v/>
      </c>
      <c r="K31" s="427" t="str">
        <f>IF($K$5="×","",IF(E31=0,"",IF(E31&lt;850,"C",IF(E31&lt;1200,"B","A"))))</f>
        <v/>
      </c>
      <c r="L31" s="427" t="str">
        <f>IF($L$5="×","",IF(E31=0,"",IF(E31&lt;850,"C",IF(E31&lt;1300,"B","A"))))</f>
        <v/>
      </c>
      <c r="M31" s="427" t="str">
        <f>IF($M$5="×","",IF(E31=0,"",IF(E31&lt;850,"B","A")))</f>
        <v/>
      </c>
      <c r="N31" s="467" t="str">
        <f>IF($N$5="×","",IF(E31=0,"",IF(E31&lt;700,"C",IF(E31&lt;1000,"B","A"))))</f>
        <v/>
      </c>
      <c r="O31" s="427" t="str">
        <f>IF($O$5="×","",IF(E31=0,"",IF(E31&lt;700,"C",IF(E31&lt;850,"B","A"))))</f>
        <v/>
      </c>
      <c r="P31" s="427" t="str">
        <f>IF($P$5="×","",IF(E31=0,"",IF(E31&lt;700,"C",IF(E31&lt;1000,"B","A"))))</f>
        <v/>
      </c>
      <c r="Q31" s="427" t="str">
        <f>IF($Q$5="×","",IF(E31=0,"",IF(E31&gt;=590,"A","B")))</f>
        <v/>
      </c>
      <c r="R31" s="464" t="str">
        <f t="shared" si="1"/>
        <v/>
      </c>
      <c r="S31" s="427" t="str">
        <f t="shared" si="13"/>
        <v/>
      </c>
    </row>
    <row r="32" spans="1:19" ht="18" customHeight="1">
      <c r="A32" s="424" t="s">
        <v>2089</v>
      </c>
      <c r="B32" s="1485" t="s">
        <v>518</v>
      </c>
      <c r="C32" s="1484"/>
      <c r="D32" s="425">
        <f>'03建設工事'!D69</f>
        <v>0</v>
      </c>
      <c r="E32" s="426">
        <f>'03建設工事'!I69</f>
        <v>0</v>
      </c>
      <c r="F32" s="426">
        <f>'03建設工事'!L69</f>
        <v>0</v>
      </c>
      <c r="H32" s="427" t="str">
        <f>IF($H$5="×","",IF(E32=0,"","-"))</f>
        <v/>
      </c>
      <c r="I32" s="427" t="str">
        <f t="shared" si="3"/>
        <v/>
      </c>
      <c r="J32" s="464" t="str">
        <f t="shared" si="0"/>
        <v/>
      </c>
      <c r="K32" s="427" t="str">
        <f>IF($K$5="×","",IF(E32=0,"",IF(E32&lt;500,"C",IF(E32&lt;800,"B","A"))))</f>
        <v/>
      </c>
      <c r="L32" s="427" t="str">
        <f t="shared" si="11"/>
        <v/>
      </c>
      <c r="M32" s="427" t="str">
        <f>IF($M$5="×","",IF(E32=0,"",IF(E32&lt;700,"B","A")))</f>
        <v/>
      </c>
      <c r="N32" s="427" t="str">
        <f t="shared" si="6"/>
        <v/>
      </c>
      <c r="O32" s="427" t="str">
        <f t="shared" si="10"/>
        <v/>
      </c>
      <c r="P32" s="427" t="str">
        <f t="shared" si="7"/>
        <v/>
      </c>
      <c r="Q32" s="427" t="str">
        <f>IF($Q$5="×","",IF(E32=0,"","-"))</f>
        <v/>
      </c>
      <c r="R32" s="464" t="str">
        <f t="shared" si="1"/>
        <v/>
      </c>
      <c r="S32" s="427" t="str">
        <f t="shared" si="13"/>
        <v/>
      </c>
    </row>
    <row r="33" spans="1:19" ht="18" customHeight="1">
      <c r="A33" s="424" t="s">
        <v>2090</v>
      </c>
      <c r="B33" s="1484" t="s">
        <v>519</v>
      </c>
      <c r="C33" s="1484"/>
      <c r="D33" s="425">
        <f>'03建設工事'!D70</f>
        <v>0</v>
      </c>
      <c r="E33" s="426">
        <f>'03建設工事'!I70</f>
        <v>0</v>
      </c>
      <c r="F33" s="426">
        <f>'03建設工事'!L70</f>
        <v>0</v>
      </c>
      <c r="H33" s="427" t="str">
        <f>IF($H$5="×","",IF(E33=0,"","-"))</f>
        <v/>
      </c>
      <c r="I33" s="427" t="str">
        <f t="shared" si="3"/>
        <v/>
      </c>
      <c r="J33" s="464" t="str">
        <f t="shared" si="0"/>
        <v/>
      </c>
      <c r="K33" s="427" t="str">
        <f>IF($K$5="×","",IF(E33=0,"",IF(E33&lt;500,"C",IF(E33&lt;800,"B","A"))))</f>
        <v/>
      </c>
      <c r="L33" s="427" t="str">
        <f t="shared" si="11"/>
        <v/>
      </c>
      <c r="M33" s="427" t="str">
        <f t="shared" ref="M33" si="14">IF($M$5="×","",IF(E33=0,"",IF(E33&lt;700,"B","A")))</f>
        <v/>
      </c>
      <c r="N33" s="427" t="str">
        <f t="shared" si="6"/>
        <v/>
      </c>
      <c r="O33" s="427" t="str">
        <f t="shared" si="10"/>
        <v/>
      </c>
      <c r="P33" s="427" t="str">
        <f t="shared" si="7"/>
        <v/>
      </c>
      <c r="Q33" s="427" t="str">
        <f t="shared" ref="Q33:Q35" si="15">IF($Q$5="×","",IF(E33=0,"","-"))</f>
        <v/>
      </c>
      <c r="R33" s="464" t="str">
        <f t="shared" si="1"/>
        <v/>
      </c>
      <c r="S33" s="427" t="str">
        <f t="shared" si="13"/>
        <v/>
      </c>
    </row>
    <row r="34" spans="1:19" ht="16.5" customHeight="1">
      <c r="A34" s="424" t="s">
        <v>2391</v>
      </c>
      <c r="B34" s="1484" t="s">
        <v>520</v>
      </c>
      <c r="C34" s="1484"/>
      <c r="D34" s="425">
        <f>'03建設工事'!D71</f>
        <v>0</v>
      </c>
      <c r="E34" s="426">
        <f>'03建設工事'!I71</f>
        <v>0</v>
      </c>
      <c r="F34" s="426">
        <f>'03建設工事'!L71</f>
        <v>0</v>
      </c>
      <c r="H34" s="427" t="str">
        <f>IF($H$5="×","",IF(E34=0,"","-"))</f>
        <v/>
      </c>
      <c r="I34" s="427" t="str">
        <f t="shared" si="3"/>
        <v/>
      </c>
      <c r="J34" s="464" t="str">
        <f t="shared" si="0"/>
        <v/>
      </c>
      <c r="K34" s="427" t="str">
        <f>IF($K$5="×","",IF(E34=0,"",IF(E34&lt;500,"C",IF(E34&lt;800,"B","A"))))</f>
        <v/>
      </c>
      <c r="L34" s="427" t="str">
        <f t="shared" si="11"/>
        <v/>
      </c>
      <c r="M34" s="427" t="str">
        <f>IF($M$5="×","",IF(E34=0,"",IF(E34&lt;700,"B","A")))</f>
        <v/>
      </c>
      <c r="N34" s="427" t="str">
        <f t="shared" si="6"/>
        <v/>
      </c>
      <c r="O34" s="427" t="str">
        <f t="shared" si="10"/>
        <v/>
      </c>
      <c r="P34" s="427" t="str">
        <f t="shared" si="7"/>
        <v/>
      </c>
      <c r="Q34" s="427" t="str">
        <f t="shared" si="15"/>
        <v/>
      </c>
      <c r="R34" s="464" t="str">
        <f t="shared" si="1"/>
        <v/>
      </c>
      <c r="S34" s="427" t="str">
        <f t="shared" si="13"/>
        <v/>
      </c>
    </row>
    <row r="35" spans="1:19" ht="16.5" customHeight="1">
      <c r="A35" s="461"/>
      <c r="B35" s="1477" t="s">
        <v>371</v>
      </c>
      <c r="C35" s="1477"/>
      <c r="D35" s="425">
        <f>'03建設工事'!D72</f>
        <v>0</v>
      </c>
      <c r="E35" s="426">
        <f>'03建設工事'!I72</f>
        <v>0</v>
      </c>
      <c r="F35" s="426">
        <f>'03建設工事'!L72</f>
        <v>0</v>
      </c>
      <c r="H35" s="427" t="str">
        <f>IF($H$5="×","",IF(E35=0,"","-"))</f>
        <v/>
      </c>
      <c r="I35" s="427" t="str">
        <f t="shared" si="3"/>
        <v/>
      </c>
      <c r="J35" s="464" t="str">
        <f t="shared" si="0"/>
        <v/>
      </c>
      <c r="K35" s="427" t="str">
        <f>IF($K$5="×","",IF(E35=0,"",IF(E35&lt;500,"C",IF(E35&lt;800,"B","A"))))</f>
        <v/>
      </c>
      <c r="L35" s="427" t="str">
        <f t="shared" si="11"/>
        <v/>
      </c>
      <c r="M35" s="427" t="str">
        <f>IF($M$5="×","",IF(E35=0,"",IF(E35&lt;700,"B","A")))</f>
        <v/>
      </c>
      <c r="N35" s="427" t="str">
        <f t="shared" si="6"/>
        <v/>
      </c>
      <c r="O35" s="427" t="str">
        <f t="shared" si="10"/>
        <v/>
      </c>
      <c r="P35" s="427" t="str">
        <f t="shared" si="7"/>
        <v/>
      </c>
      <c r="Q35" s="427" t="str">
        <f t="shared" si="15"/>
        <v/>
      </c>
      <c r="R35" s="464" t="str">
        <f t="shared" si="1"/>
        <v/>
      </c>
      <c r="S35" s="427" t="str">
        <f t="shared" si="13"/>
        <v/>
      </c>
    </row>
  </sheetData>
  <sheetProtection algorithmName="SHA-512" hashValue="59eUTslxlYBoJzD9/nN/xBpkzEHpX+2gqiPJS/AI8/tzKfmCvrdXowIHVq5GVFYr8lk2HIhZkbOdZPkWFPaKkw==" saltValue="be7LnYwogchRborx66HwAg==" spinCount="100000" sheet="1" objects="1" scenarios="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79" orientation="landscape" horizontalDpi="300" verticalDpi="300" r:id="rId1"/>
  <headerFooter alignWithMargins="0">
    <oddHeader>&amp;R&amp;"ＭＳ ゴシック,標準"&amp;8令和８年度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showZeros="0" view="pageBreakPreview" zoomScale="85" zoomScaleNormal="100" zoomScaleSheetLayoutView="85" workbookViewId="0">
      <selection activeCell="N23" sqref="N23"/>
    </sheetView>
  </sheetViews>
  <sheetFormatPr defaultRowHeight="13.2"/>
  <cols>
    <col min="1" max="1" width="3.33203125" style="431" customWidth="1"/>
    <col min="2" max="3" width="6.6640625" style="278" customWidth="1"/>
    <col min="4" max="4" width="7.44140625" style="278" customWidth="1"/>
    <col min="5" max="12" width="6.6640625" style="278" customWidth="1"/>
    <col min="13" max="13" width="12.88671875" style="278" customWidth="1"/>
    <col min="14" max="14" width="10.21875" style="278" customWidth="1"/>
    <col min="15" max="15" width="5.77734375" style="278" customWidth="1"/>
    <col min="16" max="16" width="12.77734375" style="278" customWidth="1"/>
    <col min="17" max="18" width="8.109375" style="278" customWidth="1"/>
    <col min="19" max="254" width="9" style="278"/>
    <col min="255" max="255" width="3.33203125" style="278" customWidth="1"/>
    <col min="256" max="266" width="8.109375" style="278" customWidth="1"/>
    <col min="267" max="269" width="9.88671875" style="278" customWidth="1"/>
    <col min="270" max="271" width="8.109375" style="278" customWidth="1"/>
    <col min="272" max="272" width="3.44140625" style="278" customWidth="1"/>
    <col min="273" max="274" width="8.109375" style="278" customWidth="1"/>
    <col min="275" max="510" width="9" style="278"/>
    <col min="511" max="511" width="3.33203125" style="278" customWidth="1"/>
    <col min="512" max="522" width="8.109375" style="278" customWidth="1"/>
    <col min="523" max="525" width="9.88671875" style="278" customWidth="1"/>
    <col min="526" max="527" width="8.109375" style="278" customWidth="1"/>
    <col min="528" max="528" width="3.44140625" style="278" customWidth="1"/>
    <col min="529" max="530" width="8.109375" style="278" customWidth="1"/>
    <col min="531" max="766" width="9" style="278"/>
    <col min="767" max="767" width="3.33203125" style="278" customWidth="1"/>
    <col min="768" max="778" width="8.109375" style="278" customWidth="1"/>
    <col min="779" max="781" width="9.88671875" style="278" customWidth="1"/>
    <col min="782" max="783" width="8.109375" style="278" customWidth="1"/>
    <col min="784" max="784" width="3.44140625" style="278" customWidth="1"/>
    <col min="785" max="786" width="8.109375" style="278" customWidth="1"/>
    <col min="787" max="1022" width="9" style="278"/>
    <col min="1023" max="1023" width="3.33203125" style="278" customWidth="1"/>
    <col min="1024" max="1034" width="8.109375" style="278" customWidth="1"/>
    <col min="1035" max="1037" width="9.88671875" style="278" customWidth="1"/>
    <col min="1038" max="1039" width="8.109375" style="278" customWidth="1"/>
    <col min="1040" max="1040" width="3.44140625" style="278" customWidth="1"/>
    <col min="1041" max="1042" width="8.109375" style="278" customWidth="1"/>
    <col min="1043" max="1278" width="9" style="278"/>
    <col min="1279" max="1279" width="3.33203125" style="278" customWidth="1"/>
    <col min="1280" max="1290" width="8.109375" style="278" customWidth="1"/>
    <col min="1291" max="1293" width="9.88671875" style="278" customWidth="1"/>
    <col min="1294" max="1295" width="8.109375" style="278" customWidth="1"/>
    <col min="1296" max="1296" width="3.44140625" style="278" customWidth="1"/>
    <col min="1297" max="1298" width="8.109375" style="278" customWidth="1"/>
    <col min="1299" max="1534" width="9" style="278"/>
    <col min="1535" max="1535" width="3.33203125" style="278" customWidth="1"/>
    <col min="1536" max="1546" width="8.109375" style="278" customWidth="1"/>
    <col min="1547" max="1549" width="9.88671875" style="278" customWidth="1"/>
    <col min="1550" max="1551" width="8.109375" style="278" customWidth="1"/>
    <col min="1552" max="1552" width="3.44140625" style="278" customWidth="1"/>
    <col min="1553" max="1554" width="8.109375" style="278" customWidth="1"/>
    <col min="1555" max="1790" width="9" style="278"/>
    <col min="1791" max="1791" width="3.33203125" style="278" customWidth="1"/>
    <col min="1792" max="1802" width="8.109375" style="278" customWidth="1"/>
    <col min="1803" max="1805" width="9.88671875" style="278" customWidth="1"/>
    <col min="1806" max="1807" width="8.109375" style="278" customWidth="1"/>
    <col min="1808" max="1808" width="3.44140625" style="278" customWidth="1"/>
    <col min="1809" max="1810" width="8.109375" style="278" customWidth="1"/>
    <col min="1811" max="2046" width="9" style="278"/>
    <col min="2047" max="2047" width="3.33203125" style="278" customWidth="1"/>
    <col min="2048" max="2058" width="8.109375" style="278" customWidth="1"/>
    <col min="2059" max="2061" width="9.88671875" style="278" customWidth="1"/>
    <col min="2062" max="2063" width="8.109375" style="278" customWidth="1"/>
    <col min="2064" max="2064" width="3.44140625" style="278" customWidth="1"/>
    <col min="2065" max="2066" width="8.109375" style="278" customWidth="1"/>
    <col min="2067" max="2302" width="9" style="278"/>
    <col min="2303" max="2303" width="3.33203125" style="278" customWidth="1"/>
    <col min="2304" max="2314" width="8.109375" style="278" customWidth="1"/>
    <col min="2315" max="2317" width="9.88671875" style="278" customWidth="1"/>
    <col min="2318" max="2319" width="8.109375" style="278" customWidth="1"/>
    <col min="2320" max="2320" width="3.44140625" style="278" customWidth="1"/>
    <col min="2321" max="2322" width="8.109375" style="278" customWidth="1"/>
    <col min="2323" max="2558" width="9" style="278"/>
    <col min="2559" max="2559" width="3.33203125" style="278" customWidth="1"/>
    <col min="2560" max="2570" width="8.109375" style="278" customWidth="1"/>
    <col min="2571" max="2573" width="9.88671875" style="278" customWidth="1"/>
    <col min="2574" max="2575" width="8.109375" style="278" customWidth="1"/>
    <col min="2576" max="2576" width="3.44140625" style="278" customWidth="1"/>
    <col min="2577" max="2578" width="8.109375" style="278" customWidth="1"/>
    <col min="2579" max="2814" width="9" style="278"/>
    <col min="2815" max="2815" width="3.33203125" style="278" customWidth="1"/>
    <col min="2816" max="2826" width="8.109375" style="278" customWidth="1"/>
    <col min="2827" max="2829" width="9.88671875" style="278" customWidth="1"/>
    <col min="2830" max="2831" width="8.109375" style="278" customWidth="1"/>
    <col min="2832" max="2832" width="3.44140625" style="278" customWidth="1"/>
    <col min="2833" max="2834" width="8.109375" style="278" customWidth="1"/>
    <col min="2835" max="3070" width="9" style="278"/>
    <col min="3071" max="3071" width="3.33203125" style="278" customWidth="1"/>
    <col min="3072" max="3082" width="8.109375" style="278" customWidth="1"/>
    <col min="3083" max="3085" width="9.88671875" style="278" customWidth="1"/>
    <col min="3086" max="3087" width="8.109375" style="278" customWidth="1"/>
    <col min="3088" max="3088" width="3.44140625" style="278" customWidth="1"/>
    <col min="3089" max="3090" width="8.109375" style="278" customWidth="1"/>
    <col min="3091" max="3326" width="9" style="278"/>
    <col min="3327" max="3327" width="3.33203125" style="278" customWidth="1"/>
    <col min="3328" max="3338" width="8.109375" style="278" customWidth="1"/>
    <col min="3339" max="3341" width="9.88671875" style="278" customWidth="1"/>
    <col min="3342" max="3343" width="8.109375" style="278" customWidth="1"/>
    <col min="3344" max="3344" width="3.44140625" style="278" customWidth="1"/>
    <col min="3345" max="3346" width="8.109375" style="278" customWidth="1"/>
    <col min="3347" max="3582" width="9" style="278"/>
    <col min="3583" max="3583" width="3.33203125" style="278" customWidth="1"/>
    <col min="3584" max="3594" width="8.109375" style="278" customWidth="1"/>
    <col min="3595" max="3597" width="9.88671875" style="278" customWidth="1"/>
    <col min="3598" max="3599" width="8.109375" style="278" customWidth="1"/>
    <col min="3600" max="3600" width="3.44140625" style="278" customWidth="1"/>
    <col min="3601" max="3602" width="8.109375" style="278" customWidth="1"/>
    <col min="3603" max="3838" width="9" style="278"/>
    <col min="3839" max="3839" width="3.33203125" style="278" customWidth="1"/>
    <col min="3840" max="3850" width="8.109375" style="278" customWidth="1"/>
    <col min="3851" max="3853" width="9.88671875" style="278" customWidth="1"/>
    <col min="3854" max="3855" width="8.109375" style="278" customWidth="1"/>
    <col min="3856" max="3856" width="3.44140625" style="278" customWidth="1"/>
    <col min="3857" max="3858" width="8.109375" style="278" customWidth="1"/>
    <col min="3859" max="4094" width="9" style="278"/>
    <col min="4095" max="4095" width="3.33203125" style="278" customWidth="1"/>
    <col min="4096" max="4106" width="8.109375" style="278" customWidth="1"/>
    <col min="4107" max="4109" width="9.88671875" style="278" customWidth="1"/>
    <col min="4110" max="4111" width="8.109375" style="278" customWidth="1"/>
    <col min="4112" max="4112" width="3.44140625" style="278" customWidth="1"/>
    <col min="4113" max="4114" width="8.109375" style="278" customWidth="1"/>
    <col min="4115" max="4350" width="9" style="278"/>
    <col min="4351" max="4351" width="3.33203125" style="278" customWidth="1"/>
    <col min="4352" max="4362" width="8.109375" style="278" customWidth="1"/>
    <col min="4363" max="4365" width="9.88671875" style="278" customWidth="1"/>
    <col min="4366" max="4367" width="8.109375" style="278" customWidth="1"/>
    <col min="4368" max="4368" width="3.44140625" style="278" customWidth="1"/>
    <col min="4369" max="4370" width="8.109375" style="278" customWidth="1"/>
    <col min="4371" max="4606" width="9" style="278"/>
    <col min="4607" max="4607" width="3.33203125" style="278" customWidth="1"/>
    <col min="4608" max="4618" width="8.109375" style="278" customWidth="1"/>
    <col min="4619" max="4621" width="9.88671875" style="278" customWidth="1"/>
    <col min="4622" max="4623" width="8.109375" style="278" customWidth="1"/>
    <col min="4624" max="4624" width="3.44140625" style="278" customWidth="1"/>
    <col min="4625" max="4626" width="8.109375" style="278" customWidth="1"/>
    <col min="4627" max="4862" width="9" style="278"/>
    <col min="4863" max="4863" width="3.33203125" style="278" customWidth="1"/>
    <col min="4864" max="4874" width="8.109375" style="278" customWidth="1"/>
    <col min="4875" max="4877" width="9.88671875" style="278" customWidth="1"/>
    <col min="4878" max="4879" width="8.109375" style="278" customWidth="1"/>
    <col min="4880" max="4880" width="3.44140625" style="278" customWidth="1"/>
    <col min="4881" max="4882" width="8.109375" style="278" customWidth="1"/>
    <col min="4883" max="5118" width="9" style="278"/>
    <col min="5119" max="5119" width="3.33203125" style="278" customWidth="1"/>
    <col min="5120" max="5130" width="8.109375" style="278" customWidth="1"/>
    <col min="5131" max="5133" width="9.88671875" style="278" customWidth="1"/>
    <col min="5134" max="5135" width="8.109375" style="278" customWidth="1"/>
    <col min="5136" max="5136" width="3.44140625" style="278" customWidth="1"/>
    <col min="5137" max="5138" width="8.109375" style="278" customWidth="1"/>
    <col min="5139" max="5374" width="9" style="278"/>
    <col min="5375" max="5375" width="3.33203125" style="278" customWidth="1"/>
    <col min="5376" max="5386" width="8.109375" style="278" customWidth="1"/>
    <col min="5387" max="5389" width="9.88671875" style="278" customWidth="1"/>
    <col min="5390" max="5391" width="8.109375" style="278" customWidth="1"/>
    <col min="5392" max="5392" width="3.44140625" style="278" customWidth="1"/>
    <col min="5393" max="5394" width="8.109375" style="278" customWidth="1"/>
    <col min="5395" max="5630" width="9" style="278"/>
    <col min="5631" max="5631" width="3.33203125" style="278" customWidth="1"/>
    <col min="5632" max="5642" width="8.109375" style="278" customWidth="1"/>
    <col min="5643" max="5645" width="9.88671875" style="278" customWidth="1"/>
    <col min="5646" max="5647" width="8.109375" style="278" customWidth="1"/>
    <col min="5648" max="5648" width="3.44140625" style="278" customWidth="1"/>
    <col min="5649" max="5650" width="8.109375" style="278" customWidth="1"/>
    <col min="5651" max="5886" width="9" style="278"/>
    <col min="5887" max="5887" width="3.33203125" style="278" customWidth="1"/>
    <col min="5888" max="5898" width="8.109375" style="278" customWidth="1"/>
    <col min="5899" max="5901" width="9.88671875" style="278" customWidth="1"/>
    <col min="5902" max="5903" width="8.109375" style="278" customWidth="1"/>
    <col min="5904" max="5904" width="3.44140625" style="278" customWidth="1"/>
    <col min="5905" max="5906" width="8.109375" style="278" customWidth="1"/>
    <col min="5907" max="6142" width="9" style="278"/>
    <col min="6143" max="6143" width="3.33203125" style="278" customWidth="1"/>
    <col min="6144" max="6154" width="8.109375" style="278" customWidth="1"/>
    <col min="6155" max="6157" width="9.88671875" style="278" customWidth="1"/>
    <col min="6158" max="6159" width="8.109375" style="278" customWidth="1"/>
    <col min="6160" max="6160" width="3.44140625" style="278" customWidth="1"/>
    <col min="6161" max="6162" width="8.109375" style="278" customWidth="1"/>
    <col min="6163" max="6398" width="9" style="278"/>
    <col min="6399" max="6399" width="3.33203125" style="278" customWidth="1"/>
    <col min="6400" max="6410" width="8.109375" style="278" customWidth="1"/>
    <col min="6411" max="6413" width="9.88671875" style="278" customWidth="1"/>
    <col min="6414" max="6415" width="8.109375" style="278" customWidth="1"/>
    <col min="6416" max="6416" width="3.44140625" style="278" customWidth="1"/>
    <col min="6417" max="6418" width="8.109375" style="278" customWidth="1"/>
    <col min="6419" max="6654" width="9" style="278"/>
    <col min="6655" max="6655" width="3.33203125" style="278" customWidth="1"/>
    <col min="6656" max="6666" width="8.109375" style="278" customWidth="1"/>
    <col min="6667" max="6669" width="9.88671875" style="278" customWidth="1"/>
    <col min="6670" max="6671" width="8.109375" style="278" customWidth="1"/>
    <col min="6672" max="6672" width="3.44140625" style="278" customWidth="1"/>
    <col min="6673" max="6674" width="8.109375" style="278" customWidth="1"/>
    <col min="6675" max="6910" width="9" style="278"/>
    <col min="6911" max="6911" width="3.33203125" style="278" customWidth="1"/>
    <col min="6912" max="6922" width="8.109375" style="278" customWidth="1"/>
    <col min="6923" max="6925" width="9.88671875" style="278" customWidth="1"/>
    <col min="6926" max="6927" width="8.109375" style="278" customWidth="1"/>
    <col min="6928" max="6928" width="3.44140625" style="278" customWidth="1"/>
    <col min="6929" max="6930" width="8.109375" style="278" customWidth="1"/>
    <col min="6931" max="7166" width="9" style="278"/>
    <col min="7167" max="7167" width="3.33203125" style="278" customWidth="1"/>
    <col min="7168" max="7178" width="8.109375" style="278" customWidth="1"/>
    <col min="7179" max="7181" width="9.88671875" style="278" customWidth="1"/>
    <col min="7182" max="7183" width="8.109375" style="278" customWidth="1"/>
    <col min="7184" max="7184" width="3.44140625" style="278" customWidth="1"/>
    <col min="7185" max="7186" width="8.109375" style="278" customWidth="1"/>
    <col min="7187" max="7422" width="9" style="278"/>
    <col min="7423" max="7423" width="3.33203125" style="278" customWidth="1"/>
    <col min="7424" max="7434" width="8.109375" style="278" customWidth="1"/>
    <col min="7435" max="7437" width="9.88671875" style="278" customWidth="1"/>
    <col min="7438" max="7439" width="8.109375" style="278" customWidth="1"/>
    <col min="7440" max="7440" width="3.44140625" style="278" customWidth="1"/>
    <col min="7441" max="7442" width="8.109375" style="278" customWidth="1"/>
    <col min="7443" max="7678" width="9" style="278"/>
    <col min="7679" max="7679" width="3.33203125" style="278" customWidth="1"/>
    <col min="7680" max="7690" width="8.109375" style="278" customWidth="1"/>
    <col min="7691" max="7693" width="9.88671875" style="278" customWidth="1"/>
    <col min="7694" max="7695" width="8.109375" style="278" customWidth="1"/>
    <col min="7696" max="7696" width="3.44140625" style="278" customWidth="1"/>
    <col min="7697" max="7698" width="8.109375" style="278" customWidth="1"/>
    <col min="7699" max="7934" width="9" style="278"/>
    <col min="7935" max="7935" width="3.33203125" style="278" customWidth="1"/>
    <col min="7936" max="7946" width="8.109375" style="278" customWidth="1"/>
    <col min="7947" max="7949" width="9.88671875" style="278" customWidth="1"/>
    <col min="7950" max="7951" width="8.109375" style="278" customWidth="1"/>
    <col min="7952" max="7952" width="3.44140625" style="278" customWidth="1"/>
    <col min="7953" max="7954" width="8.109375" style="278" customWidth="1"/>
    <col min="7955" max="8190" width="9" style="278"/>
    <col min="8191" max="8191" width="3.33203125" style="278" customWidth="1"/>
    <col min="8192" max="8202" width="8.109375" style="278" customWidth="1"/>
    <col min="8203" max="8205" width="9.88671875" style="278" customWidth="1"/>
    <col min="8206" max="8207" width="8.109375" style="278" customWidth="1"/>
    <col min="8208" max="8208" width="3.44140625" style="278" customWidth="1"/>
    <col min="8209" max="8210" width="8.109375" style="278" customWidth="1"/>
    <col min="8211" max="8446" width="9" style="278"/>
    <col min="8447" max="8447" width="3.33203125" style="278" customWidth="1"/>
    <col min="8448" max="8458" width="8.109375" style="278" customWidth="1"/>
    <col min="8459" max="8461" width="9.88671875" style="278" customWidth="1"/>
    <col min="8462" max="8463" width="8.109375" style="278" customWidth="1"/>
    <col min="8464" max="8464" width="3.44140625" style="278" customWidth="1"/>
    <col min="8465" max="8466" width="8.109375" style="278" customWidth="1"/>
    <col min="8467" max="8702" width="9" style="278"/>
    <col min="8703" max="8703" width="3.33203125" style="278" customWidth="1"/>
    <col min="8704" max="8714" width="8.109375" style="278" customWidth="1"/>
    <col min="8715" max="8717" width="9.88671875" style="278" customWidth="1"/>
    <col min="8718" max="8719" width="8.109375" style="278" customWidth="1"/>
    <col min="8720" max="8720" width="3.44140625" style="278" customWidth="1"/>
    <col min="8721" max="8722" width="8.109375" style="278" customWidth="1"/>
    <col min="8723" max="8958" width="9" style="278"/>
    <col min="8959" max="8959" width="3.33203125" style="278" customWidth="1"/>
    <col min="8960" max="8970" width="8.109375" style="278" customWidth="1"/>
    <col min="8971" max="8973" width="9.88671875" style="278" customWidth="1"/>
    <col min="8974" max="8975" width="8.109375" style="278" customWidth="1"/>
    <col min="8976" max="8976" width="3.44140625" style="278" customWidth="1"/>
    <col min="8977" max="8978" width="8.109375" style="278" customWidth="1"/>
    <col min="8979" max="9214" width="9" style="278"/>
    <col min="9215" max="9215" width="3.33203125" style="278" customWidth="1"/>
    <col min="9216" max="9226" width="8.109375" style="278" customWidth="1"/>
    <col min="9227" max="9229" width="9.88671875" style="278" customWidth="1"/>
    <col min="9230" max="9231" width="8.109375" style="278" customWidth="1"/>
    <col min="9232" max="9232" width="3.44140625" style="278" customWidth="1"/>
    <col min="9233" max="9234" width="8.109375" style="278" customWidth="1"/>
    <col min="9235" max="9470" width="9" style="278"/>
    <col min="9471" max="9471" width="3.33203125" style="278" customWidth="1"/>
    <col min="9472" max="9482" width="8.109375" style="278" customWidth="1"/>
    <col min="9483" max="9485" width="9.88671875" style="278" customWidth="1"/>
    <col min="9486" max="9487" width="8.109375" style="278" customWidth="1"/>
    <col min="9488" max="9488" width="3.44140625" style="278" customWidth="1"/>
    <col min="9489" max="9490" width="8.109375" style="278" customWidth="1"/>
    <col min="9491" max="9726" width="9" style="278"/>
    <col min="9727" max="9727" width="3.33203125" style="278" customWidth="1"/>
    <col min="9728" max="9738" width="8.109375" style="278" customWidth="1"/>
    <col min="9739" max="9741" width="9.88671875" style="278" customWidth="1"/>
    <col min="9742" max="9743" width="8.109375" style="278" customWidth="1"/>
    <col min="9744" max="9744" width="3.44140625" style="278" customWidth="1"/>
    <col min="9745" max="9746" width="8.109375" style="278" customWidth="1"/>
    <col min="9747" max="9982" width="9" style="278"/>
    <col min="9983" max="9983" width="3.33203125" style="278" customWidth="1"/>
    <col min="9984" max="9994" width="8.109375" style="278" customWidth="1"/>
    <col min="9995" max="9997" width="9.88671875" style="278" customWidth="1"/>
    <col min="9998" max="9999" width="8.109375" style="278" customWidth="1"/>
    <col min="10000" max="10000" width="3.44140625" style="278" customWidth="1"/>
    <col min="10001" max="10002" width="8.109375" style="278" customWidth="1"/>
    <col min="10003" max="10238" width="9" style="278"/>
    <col min="10239" max="10239" width="3.33203125" style="278" customWidth="1"/>
    <col min="10240" max="10250" width="8.109375" style="278" customWidth="1"/>
    <col min="10251" max="10253" width="9.88671875" style="278" customWidth="1"/>
    <col min="10254" max="10255" width="8.109375" style="278" customWidth="1"/>
    <col min="10256" max="10256" width="3.44140625" style="278" customWidth="1"/>
    <col min="10257" max="10258" width="8.109375" style="278" customWidth="1"/>
    <col min="10259" max="10494" width="9" style="278"/>
    <col min="10495" max="10495" width="3.33203125" style="278" customWidth="1"/>
    <col min="10496" max="10506" width="8.109375" style="278" customWidth="1"/>
    <col min="10507" max="10509" width="9.88671875" style="278" customWidth="1"/>
    <col min="10510" max="10511" width="8.109375" style="278" customWidth="1"/>
    <col min="10512" max="10512" width="3.44140625" style="278" customWidth="1"/>
    <col min="10513" max="10514" width="8.109375" style="278" customWidth="1"/>
    <col min="10515" max="10750" width="9" style="278"/>
    <col min="10751" max="10751" width="3.33203125" style="278" customWidth="1"/>
    <col min="10752" max="10762" width="8.109375" style="278" customWidth="1"/>
    <col min="10763" max="10765" width="9.88671875" style="278" customWidth="1"/>
    <col min="10766" max="10767" width="8.109375" style="278" customWidth="1"/>
    <col min="10768" max="10768" width="3.44140625" style="278" customWidth="1"/>
    <col min="10769" max="10770" width="8.109375" style="278" customWidth="1"/>
    <col min="10771" max="11006" width="9" style="278"/>
    <col min="11007" max="11007" width="3.33203125" style="278" customWidth="1"/>
    <col min="11008" max="11018" width="8.109375" style="278" customWidth="1"/>
    <col min="11019" max="11021" width="9.88671875" style="278" customWidth="1"/>
    <col min="11022" max="11023" width="8.109375" style="278" customWidth="1"/>
    <col min="11024" max="11024" width="3.44140625" style="278" customWidth="1"/>
    <col min="11025" max="11026" width="8.109375" style="278" customWidth="1"/>
    <col min="11027" max="11262" width="9" style="278"/>
    <col min="11263" max="11263" width="3.33203125" style="278" customWidth="1"/>
    <col min="11264" max="11274" width="8.109375" style="278" customWidth="1"/>
    <col min="11275" max="11277" width="9.88671875" style="278" customWidth="1"/>
    <col min="11278" max="11279" width="8.109375" style="278" customWidth="1"/>
    <col min="11280" max="11280" width="3.44140625" style="278" customWidth="1"/>
    <col min="11281" max="11282" width="8.109375" style="278" customWidth="1"/>
    <col min="11283" max="11518" width="9" style="278"/>
    <col min="11519" max="11519" width="3.33203125" style="278" customWidth="1"/>
    <col min="11520" max="11530" width="8.109375" style="278" customWidth="1"/>
    <col min="11531" max="11533" width="9.88671875" style="278" customWidth="1"/>
    <col min="11534" max="11535" width="8.109375" style="278" customWidth="1"/>
    <col min="11536" max="11536" width="3.44140625" style="278" customWidth="1"/>
    <col min="11537" max="11538" width="8.109375" style="278" customWidth="1"/>
    <col min="11539" max="11774" width="9" style="278"/>
    <col min="11775" max="11775" width="3.33203125" style="278" customWidth="1"/>
    <col min="11776" max="11786" width="8.109375" style="278" customWidth="1"/>
    <col min="11787" max="11789" width="9.88671875" style="278" customWidth="1"/>
    <col min="11790" max="11791" width="8.109375" style="278" customWidth="1"/>
    <col min="11792" max="11792" width="3.44140625" style="278" customWidth="1"/>
    <col min="11793" max="11794" width="8.109375" style="278" customWidth="1"/>
    <col min="11795" max="12030" width="9" style="278"/>
    <col min="12031" max="12031" width="3.33203125" style="278" customWidth="1"/>
    <col min="12032" max="12042" width="8.109375" style="278" customWidth="1"/>
    <col min="12043" max="12045" width="9.88671875" style="278" customWidth="1"/>
    <col min="12046" max="12047" width="8.109375" style="278" customWidth="1"/>
    <col min="12048" max="12048" width="3.44140625" style="278" customWidth="1"/>
    <col min="12049" max="12050" width="8.109375" style="278" customWidth="1"/>
    <col min="12051" max="12286" width="9" style="278"/>
    <col min="12287" max="12287" width="3.33203125" style="278" customWidth="1"/>
    <col min="12288" max="12298" width="8.109375" style="278" customWidth="1"/>
    <col min="12299" max="12301" width="9.88671875" style="278" customWidth="1"/>
    <col min="12302" max="12303" width="8.109375" style="278" customWidth="1"/>
    <col min="12304" max="12304" width="3.44140625" style="278" customWidth="1"/>
    <col min="12305" max="12306" width="8.109375" style="278" customWidth="1"/>
    <col min="12307" max="12542" width="9" style="278"/>
    <col min="12543" max="12543" width="3.33203125" style="278" customWidth="1"/>
    <col min="12544" max="12554" width="8.109375" style="278" customWidth="1"/>
    <col min="12555" max="12557" width="9.88671875" style="278" customWidth="1"/>
    <col min="12558" max="12559" width="8.109375" style="278" customWidth="1"/>
    <col min="12560" max="12560" width="3.44140625" style="278" customWidth="1"/>
    <col min="12561" max="12562" width="8.109375" style="278" customWidth="1"/>
    <col min="12563" max="12798" width="9" style="278"/>
    <col min="12799" max="12799" width="3.33203125" style="278" customWidth="1"/>
    <col min="12800" max="12810" width="8.109375" style="278" customWidth="1"/>
    <col min="12811" max="12813" width="9.88671875" style="278" customWidth="1"/>
    <col min="12814" max="12815" width="8.109375" style="278" customWidth="1"/>
    <col min="12816" max="12816" width="3.44140625" style="278" customWidth="1"/>
    <col min="12817" max="12818" width="8.109375" style="278" customWidth="1"/>
    <col min="12819" max="13054" width="9" style="278"/>
    <col min="13055" max="13055" width="3.33203125" style="278" customWidth="1"/>
    <col min="13056" max="13066" width="8.109375" style="278" customWidth="1"/>
    <col min="13067" max="13069" width="9.88671875" style="278" customWidth="1"/>
    <col min="13070" max="13071" width="8.109375" style="278" customWidth="1"/>
    <col min="13072" max="13072" width="3.44140625" style="278" customWidth="1"/>
    <col min="13073" max="13074" width="8.109375" style="278" customWidth="1"/>
    <col min="13075" max="13310" width="9" style="278"/>
    <col min="13311" max="13311" width="3.33203125" style="278" customWidth="1"/>
    <col min="13312" max="13322" width="8.109375" style="278" customWidth="1"/>
    <col min="13323" max="13325" width="9.88671875" style="278" customWidth="1"/>
    <col min="13326" max="13327" width="8.109375" style="278" customWidth="1"/>
    <col min="13328" max="13328" width="3.44140625" style="278" customWidth="1"/>
    <col min="13329" max="13330" width="8.109375" style="278" customWidth="1"/>
    <col min="13331" max="13566" width="9" style="278"/>
    <col min="13567" max="13567" width="3.33203125" style="278" customWidth="1"/>
    <col min="13568" max="13578" width="8.109375" style="278" customWidth="1"/>
    <col min="13579" max="13581" width="9.88671875" style="278" customWidth="1"/>
    <col min="13582" max="13583" width="8.109375" style="278" customWidth="1"/>
    <col min="13584" max="13584" width="3.44140625" style="278" customWidth="1"/>
    <col min="13585" max="13586" width="8.109375" style="278" customWidth="1"/>
    <col min="13587" max="13822" width="9" style="278"/>
    <col min="13823" max="13823" width="3.33203125" style="278" customWidth="1"/>
    <col min="13824" max="13834" width="8.109375" style="278" customWidth="1"/>
    <col min="13835" max="13837" width="9.88671875" style="278" customWidth="1"/>
    <col min="13838" max="13839" width="8.109375" style="278" customWidth="1"/>
    <col min="13840" max="13840" width="3.44140625" style="278" customWidth="1"/>
    <col min="13841" max="13842" width="8.109375" style="278" customWidth="1"/>
    <col min="13843" max="14078" width="9" style="278"/>
    <col min="14079" max="14079" width="3.33203125" style="278" customWidth="1"/>
    <col min="14080" max="14090" width="8.109375" style="278" customWidth="1"/>
    <col min="14091" max="14093" width="9.88671875" style="278" customWidth="1"/>
    <col min="14094" max="14095" width="8.109375" style="278" customWidth="1"/>
    <col min="14096" max="14096" width="3.44140625" style="278" customWidth="1"/>
    <col min="14097" max="14098" width="8.109375" style="278" customWidth="1"/>
    <col min="14099" max="14334" width="9" style="278"/>
    <col min="14335" max="14335" width="3.33203125" style="278" customWidth="1"/>
    <col min="14336" max="14346" width="8.109375" style="278" customWidth="1"/>
    <col min="14347" max="14349" width="9.88671875" style="278" customWidth="1"/>
    <col min="14350" max="14351" width="8.109375" style="278" customWidth="1"/>
    <col min="14352" max="14352" width="3.44140625" style="278" customWidth="1"/>
    <col min="14353" max="14354" width="8.109375" style="278" customWidth="1"/>
    <col min="14355" max="14590" width="9" style="278"/>
    <col min="14591" max="14591" width="3.33203125" style="278" customWidth="1"/>
    <col min="14592" max="14602" width="8.109375" style="278" customWidth="1"/>
    <col min="14603" max="14605" width="9.88671875" style="278" customWidth="1"/>
    <col min="14606" max="14607" width="8.109375" style="278" customWidth="1"/>
    <col min="14608" max="14608" width="3.44140625" style="278" customWidth="1"/>
    <col min="14609" max="14610" width="8.109375" style="278" customWidth="1"/>
    <col min="14611" max="14846" width="9" style="278"/>
    <col min="14847" max="14847" width="3.33203125" style="278" customWidth="1"/>
    <col min="14848" max="14858" width="8.109375" style="278" customWidth="1"/>
    <col min="14859" max="14861" width="9.88671875" style="278" customWidth="1"/>
    <col min="14862" max="14863" width="8.109375" style="278" customWidth="1"/>
    <col min="14864" max="14864" width="3.44140625" style="278" customWidth="1"/>
    <col min="14865" max="14866" width="8.109375" style="278" customWidth="1"/>
    <col min="14867" max="15102" width="9" style="278"/>
    <col min="15103" max="15103" width="3.33203125" style="278" customWidth="1"/>
    <col min="15104" max="15114" width="8.109375" style="278" customWidth="1"/>
    <col min="15115" max="15117" width="9.88671875" style="278" customWidth="1"/>
    <col min="15118" max="15119" width="8.109375" style="278" customWidth="1"/>
    <col min="15120" max="15120" width="3.44140625" style="278" customWidth="1"/>
    <col min="15121" max="15122" width="8.109375" style="278" customWidth="1"/>
    <col min="15123" max="15358" width="9" style="278"/>
    <col min="15359" max="15359" width="3.33203125" style="278" customWidth="1"/>
    <col min="15360" max="15370" width="8.109375" style="278" customWidth="1"/>
    <col min="15371" max="15373" width="9.88671875" style="278" customWidth="1"/>
    <col min="15374" max="15375" width="8.109375" style="278" customWidth="1"/>
    <col min="15376" max="15376" width="3.44140625" style="278" customWidth="1"/>
    <col min="15377" max="15378" width="8.109375" style="278" customWidth="1"/>
    <col min="15379" max="15614" width="9" style="278"/>
    <col min="15615" max="15615" width="3.33203125" style="278" customWidth="1"/>
    <col min="15616" max="15626" width="8.109375" style="278" customWidth="1"/>
    <col min="15627" max="15629" width="9.88671875" style="278" customWidth="1"/>
    <col min="15630" max="15631" width="8.109375" style="278" customWidth="1"/>
    <col min="15632" max="15632" width="3.44140625" style="278" customWidth="1"/>
    <col min="15633" max="15634" width="8.109375" style="278" customWidth="1"/>
    <col min="15635" max="15870" width="9" style="278"/>
    <col min="15871" max="15871" width="3.33203125" style="278" customWidth="1"/>
    <col min="15872" max="15882" width="8.109375" style="278" customWidth="1"/>
    <col min="15883" max="15885" width="9.88671875" style="278" customWidth="1"/>
    <col min="15886" max="15887" width="8.109375" style="278" customWidth="1"/>
    <col min="15888" max="15888" width="3.44140625" style="278" customWidth="1"/>
    <col min="15889" max="15890" width="8.109375" style="278" customWidth="1"/>
    <col min="15891" max="16126" width="9" style="278"/>
    <col min="16127" max="16127" width="3.33203125" style="278" customWidth="1"/>
    <col min="16128" max="16138" width="8.109375" style="278" customWidth="1"/>
    <col min="16139" max="16141" width="9.88671875" style="278" customWidth="1"/>
    <col min="16142" max="16143" width="8.109375" style="278" customWidth="1"/>
    <col min="16144" max="16144" width="3.44140625" style="278" customWidth="1"/>
    <col min="16145" max="16146" width="8.109375" style="278" customWidth="1"/>
    <col min="16147" max="16384" width="9" style="278"/>
  </cols>
  <sheetData>
    <row r="1" spans="1:19" ht="27" customHeight="1">
      <c r="A1" s="428"/>
      <c r="C1" s="429"/>
      <c r="D1" s="429"/>
      <c r="E1" s="429"/>
      <c r="F1" s="429"/>
      <c r="H1" s="429" t="s">
        <v>2091</v>
      </c>
      <c r="I1" s="429"/>
      <c r="J1" s="429"/>
      <c r="K1" s="429"/>
      <c r="L1" s="429"/>
      <c r="M1" s="429"/>
      <c r="N1" s="429"/>
      <c r="O1" s="429"/>
      <c r="P1" s="430"/>
      <c r="Q1" s="429"/>
    </row>
    <row r="2" spans="1:19" ht="15.9" customHeight="1" thickBot="1">
      <c r="B2" s="431"/>
      <c r="C2" s="431"/>
      <c r="D2" s="431"/>
      <c r="E2" s="431"/>
      <c r="F2" s="469"/>
      <c r="G2" s="470"/>
      <c r="H2" s="431"/>
      <c r="I2" s="431"/>
      <c r="J2" s="431"/>
      <c r="K2" s="431"/>
    </row>
    <row r="3" spans="1:19" ht="64.5" customHeight="1" thickBot="1">
      <c r="A3" s="452" t="s">
        <v>1823</v>
      </c>
      <c r="B3" s="1531" t="s">
        <v>2092</v>
      </c>
      <c r="C3" s="1531"/>
      <c r="D3" s="1531"/>
      <c r="E3" s="1532" t="s">
        <v>2093</v>
      </c>
      <c r="F3" s="1533"/>
      <c r="G3" s="1533"/>
      <c r="H3" s="1533"/>
      <c r="I3" s="1533"/>
      <c r="J3" s="1533"/>
      <c r="K3" s="1533"/>
      <c r="L3" s="1533"/>
      <c r="M3" s="1533"/>
      <c r="N3" s="453" t="s">
        <v>2487</v>
      </c>
      <c r="O3" s="454" t="s">
        <v>1825</v>
      </c>
      <c r="P3" s="452" t="s">
        <v>2094</v>
      </c>
    </row>
    <row r="4" spans="1:19" ht="36" customHeight="1" thickTop="1">
      <c r="A4" s="434" t="s">
        <v>2095</v>
      </c>
      <c r="B4" s="1512" t="s">
        <v>2203</v>
      </c>
      <c r="C4" s="1512"/>
      <c r="D4" s="1512"/>
      <c r="E4" s="1513" t="s">
        <v>2199</v>
      </c>
      <c r="F4" s="1514"/>
      <c r="G4" s="1514"/>
      <c r="H4" s="1514"/>
      <c r="I4" s="1514"/>
      <c r="J4" s="1514"/>
      <c r="K4" s="1514"/>
      <c r="L4" s="1514"/>
      <c r="M4" s="1514"/>
      <c r="N4" s="553"/>
      <c r="O4" s="556"/>
      <c r="P4" s="557"/>
      <c r="R4" s="546" t="s">
        <v>2484</v>
      </c>
      <c r="S4" s="546"/>
    </row>
    <row r="5" spans="1:19" ht="24.75" customHeight="1">
      <c r="A5" s="1489">
        <v>1</v>
      </c>
      <c r="B5" s="1517" t="s">
        <v>2439</v>
      </c>
      <c r="C5" s="1518"/>
      <c r="D5" s="1519"/>
      <c r="E5" s="1513" t="s">
        <v>2466</v>
      </c>
      <c r="F5" s="1514"/>
      <c r="G5" s="1514"/>
      <c r="H5" s="1514"/>
      <c r="I5" s="1514"/>
      <c r="J5" s="1514"/>
      <c r="K5" s="1514"/>
      <c r="L5" s="1514"/>
      <c r="M5" s="1514"/>
      <c r="N5" s="553"/>
      <c r="O5" s="556"/>
      <c r="P5" s="557"/>
    </row>
    <row r="6" spans="1:19" ht="36" customHeight="1">
      <c r="A6" s="1490"/>
      <c r="B6" s="1524"/>
      <c r="C6" s="1525"/>
      <c r="D6" s="1526"/>
      <c r="E6" s="1513" t="s">
        <v>2441</v>
      </c>
      <c r="F6" s="1514"/>
      <c r="G6" s="1514"/>
      <c r="H6" s="1514"/>
      <c r="I6" s="1514"/>
      <c r="J6" s="1514"/>
      <c r="K6" s="1514"/>
      <c r="L6" s="1514"/>
      <c r="M6" s="1514"/>
      <c r="N6" s="553"/>
      <c r="O6" s="556"/>
      <c r="P6" s="557"/>
    </row>
    <row r="7" spans="1:19" ht="44.25" customHeight="1">
      <c r="A7" s="1491"/>
      <c r="B7" s="1520"/>
      <c r="C7" s="1521"/>
      <c r="D7" s="1522"/>
      <c r="E7" s="1513" t="s">
        <v>2440</v>
      </c>
      <c r="F7" s="1514"/>
      <c r="G7" s="1514"/>
      <c r="H7" s="1514"/>
      <c r="I7" s="1514"/>
      <c r="J7" s="1514"/>
      <c r="K7" s="1514"/>
      <c r="L7" s="1514"/>
      <c r="M7" s="1514"/>
      <c r="N7" s="553"/>
      <c r="O7" s="556"/>
      <c r="P7" s="557"/>
    </row>
    <row r="8" spans="1:19" ht="18" customHeight="1">
      <c r="A8" s="1489">
        <v>2</v>
      </c>
      <c r="B8" s="1517" t="s">
        <v>2097</v>
      </c>
      <c r="C8" s="1518"/>
      <c r="D8" s="1519"/>
      <c r="E8" s="1529" t="s">
        <v>2465</v>
      </c>
      <c r="F8" s="1530"/>
      <c r="G8" s="1530"/>
      <c r="H8" s="1530"/>
      <c r="I8" s="1530"/>
      <c r="J8" s="1530"/>
      <c r="K8" s="1530"/>
      <c r="L8" s="1530"/>
      <c r="M8" s="1530"/>
      <c r="N8" s="554"/>
      <c r="O8" s="556"/>
      <c r="P8" s="558"/>
    </row>
    <row r="9" spans="1:19" ht="18" customHeight="1">
      <c r="A9" s="1491"/>
      <c r="B9" s="1520"/>
      <c r="C9" s="1521"/>
      <c r="D9" s="1522"/>
      <c r="E9" s="1523" t="s">
        <v>2098</v>
      </c>
      <c r="F9" s="1515"/>
      <c r="G9" s="1515"/>
      <c r="H9" s="1515"/>
      <c r="I9" s="1515"/>
      <c r="J9" s="1515"/>
      <c r="K9" s="1515"/>
      <c r="L9" s="1515"/>
      <c r="M9" s="1515"/>
      <c r="N9" s="554"/>
      <c r="O9" s="556"/>
      <c r="P9" s="558"/>
    </row>
    <row r="10" spans="1:19" ht="20.100000000000001" customHeight="1">
      <c r="A10" s="1489">
        <v>3</v>
      </c>
      <c r="B10" s="1517" t="s">
        <v>2099</v>
      </c>
      <c r="C10" s="1518"/>
      <c r="D10" s="1519"/>
      <c r="E10" s="1523" t="s">
        <v>2485</v>
      </c>
      <c r="F10" s="1515"/>
      <c r="G10" s="1515"/>
      <c r="H10" s="1515"/>
      <c r="I10" s="1515"/>
      <c r="J10" s="1515"/>
      <c r="K10" s="1515"/>
      <c r="L10" s="1515"/>
      <c r="M10" s="1515"/>
      <c r="N10" s="554"/>
      <c r="O10" s="556"/>
      <c r="P10" s="558"/>
    </row>
    <row r="11" spans="1:19" ht="20.100000000000001" customHeight="1">
      <c r="A11" s="1491"/>
      <c r="B11" s="1520"/>
      <c r="C11" s="1521"/>
      <c r="D11" s="1522"/>
      <c r="E11" s="1523" t="s">
        <v>2100</v>
      </c>
      <c r="F11" s="1515"/>
      <c r="G11" s="1515"/>
      <c r="H11" s="1515"/>
      <c r="I11" s="1515"/>
      <c r="J11" s="1515"/>
      <c r="K11" s="1515"/>
      <c r="L11" s="1515"/>
      <c r="M11" s="1515"/>
      <c r="N11" s="554"/>
      <c r="O11" s="556"/>
      <c r="P11" s="558"/>
    </row>
    <row r="12" spans="1:19" ht="20.100000000000001" customHeight="1">
      <c r="A12" s="398">
        <v>4</v>
      </c>
      <c r="B12" s="1486" t="s">
        <v>2101</v>
      </c>
      <c r="C12" s="1486"/>
      <c r="D12" s="1486"/>
      <c r="E12" s="1523" t="s">
        <v>2102</v>
      </c>
      <c r="F12" s="1515"/>
      <c r="G12" s="1515"/>
      <c r="H12" s="1515"/>
      <c r="I12" s="1515"/>
      <c r="J12" s="1515"/>
      <c r="K12" s="1515"/>
      <c r="L12" s="1515"/>
      <c r="M12" s="1515"/>
      <c r="N12" s="554"/>
      <c r="O12" s="556"/>
      <c r="P12" s="558"/>
    </row>
    <row r="13" spans="1:19" ht="20.100000000000001" customHeight="1">
      <c r="A13" s="1489">
        <v>5</v>
      </c>
      <c r="B13" s="1517" t="s">
        <v>2103</v>
      </c>
      <c r="C13" s="1518"/>
      <c r="D13" s="1519"/>
      <c r="E13" s="1523" t="s">
        <v>2448</v>
      </c>
      <c r="F13" s="1515"/>
      <c r="G13" s="1515"/>
      <c r="H13" s="1515"/>
      <c r="I13" s="1515"/>
      <c r="J13" s="1515"/>
      <c r="K13" s="1515"/>
      <c r="L13" s="1515"/>
      <c r="M13" s="1515"/>
      <c r="N13" s="554"/>
      <c r="O13" s="556"/>
      <c r="P13" s="558"/>
    </row>
    <row r="14" spans="1:19" ht="20.100000000000001" customHeight="1">
      <c r="A14" s="1490"/>
      <c r="B14" s="1524"/>
      <c r="C14" s="1525"/>
      <c r="D14" s="1526"/>
      <c r="E14" s="1523" t="s">
        <v>2104</v>
      </c>
      <c r="F14" s="1515"/>
      <c r="G14" s="1515"/>
      <c r="H14" s="1515"/>
      <c r="I14" s="1515"/>
      <c r="J14" s="1515"/>
      <c r="K14" s="1515"/>
      <c r="L14" s="1515"/>
      <c r="M14" s="1515"/>
      <c r="N14" s="554"/>
      <c r="O14" s="556"/>
      <c r="P14" s="558"/>
    </row>
    <row r="15" spans="1:19" ht="36" customHeight="1">
      <c r="A15" s="1491"/>
      <c r="B15" s="1520"/>
      <c r="C15" s="1521"/>
      <c r="D15" s="1522"/>
      <c r="E15" s="1523" t="s">
        <v>2105</v>
      </c>
      <c r="F15" s="1515"/>
      <c r="G15" s="1515"/>
      <c r="H15" s="1515"/>
      <c r="I15" s="1515"/>
      <c r="J15" s="1515"/>
      <c r="K15" s="1515"/>
      <c r="L15" s="1515"/>
      <c r="M15" s="1515"/>
      <c r="N15" s="554"/>
      <c r="O15" s="556"/>
      <c r="P15" s="558"/>
    </row>
    <row r="16" spans="1:19" ht="36" customHeight="1">
      <c r="A16" s="398">
        <v>6</v>
      </c>
      <c r="B16" s="1486" t="s">
        <v>2106</v>
      </c>
      <c r="C16" s="1486"/>
      <c r="D16" s="1486"/>
      <c r="E16" s="1523" t="s">
        <v>2107</v>
      </c>
      <c r="F16" s="1515"/>
      <c r="G16" s="1515"/>
      <c r="H16" s="1515"/>
      <c r="I16" s="1515"/>
      <c r="J16" s="1515"/>
      <c r="K16" s="1515"/>
      <c r="L16" s="1515"/>
      <c r="M16" s="1515"/>
      <c r="N16" s="554"/>
      <c r="O16" s="556"/>
      <c r="P16" s="558"/>
    </row>
    <row r="17" spans="1:16" ht="20.100000000000001" customHeight="1">
      <c r="A17" s="398">
        <v>7</v>
      </c>
      <c r="B17" s="1486" t="s">
        <v>2108</v>
      </c>
      <c r="C17" s="1486"/>
      <c r="D17" s="1486"/>
      <c r="E17" s="1523" t="s">
        <v>2109</v>
      </c>
      <c r="F17" s="1515"/>
      <c r="G17" s="1515"/>
      <c r="H17" s="1515"/>
      <c r="I17" s="1515"/>
      <c r="J17" s="1515"/>
      <c r="K17" s="1515"/>
      <c r="L17" s="1515"/>
      <c r="M17" s="1515"/>
      <c r="N17" s="554"/>
      <c r="O17" s="556"/>
      <c r="P17" s="558"/>
    </row>
    <row r="18" spans="1:16" ht="36" customHeight="1">
      <c r="A18" s="471">
        <v>8</v>
      </c>
      <c r="B18" s="1527" t="s">
        <v>2200</v>
      </c>
      <c r="C18" s="1527"/>
      <c r="D18" s="1527"/>
      <c r="E18" s="1528" t="s">
        <v>2486</v>
      </c>
      <c r="F18" s="1488"/>
      <c r="G18" s="1488"/>
      <c r="H18" s="1488"/>
      <c r="I18" s="1488"/>
      <c r="J18" s="1488"/>
      <c r="K18" s="1488"/>
      <c r="L18" s="1488"/>
      <c r="M18" s="1488"/>
      <c r="N18" s="554"/>
      <c r="O18" s="556"/>
      <c r="P18" s="558"/>
    </row>
    <row r="19" spans="1:16" ht="20.100000000000001" customHeight="1">
      <c r="A19" s="398">
        <v>9</v>
      </c>
      <c r="B19" s="1486" t="s">
        <v>2474</v>
      </c>
      <c r="C19" s="1486"/>
      <c r="D19" s="1486"/>
      <c r="E19" s="1523" t="s">
        <v>2498</v>
      </c>
      <c r="F19" s="1515"/>
      <c r="G19" s="1515"/>
      <c r="H19" s="1515"/>
      <c r="I19" s="1515"/>
      <c r="J19" s="1515"/>
      <c r="K19" s="1515"/>
      <c r="L19" s="1515"/>
      <c r="M19" s="1515"/>
      <c r="N19" s="554"/>
      <c r="O19" s="556"/>
      <c r="P19" s="558"/>
    </row>
    <row r="20" spans="1:16" ht="36" customHeight="1">
      <c r="A20" s="1489">
        <v>10</v>
      </c>
      <c r="B20" s="1517" t="s">
        <v>2475</v>
      </c>
      <c r="C20" s="1518"/>
      <c r="D20" s="1519"/>
      <c r="E20" s="1523" t="s">
        <v>2110</v>
      </c>
      <c r="F20" s="1515"/>
      <c r="G20" s="1515"/>
      <c r="H20" s="1515"/>
      <c r="I20" s="1515"/>
      <c r="J20" s="1515"/>
      <c r="K20" s="1515"/>
      <c r="L20" s="1515"/>
      <c r="M20" s="1515"/>
      <c r="N20" s="554"/>
      <c r="O20" s="556"/>
      <c r="P20" s="558"/>
    </row>
    <row r="21" spans="1:16" ht="20.100000000000001" customHeight="1">
      <c r="A21" s="1491"/>
      <c r="B21" s="1520"/>
      <c r="C21" s="1521"/>
      <c r="D21" s="1522"/>
      <c r="E21" s="1523" t="s">
        <v>2111</v>
      </c>
      <c r="F21" s="1515"/>
      <c r="G21" s="1515"/>
      <c r="H21" s="1515"/>
      <c r="I21" s="1515"/>
      <c r="J21" s="1515"/>
      <c r="K21" s="1515"/>
      <c r="L21" s="1515"/>
      <c r="M21" s="1515"/>
      <c r="N21" s="554"/>
      <c r="O21" s="556"/>
      <c r="P21" s="558"/>
    </row>
    <row r="22" spans="1:16" ht="36" customHeight="1">
      <c r="A22" s="432">
        <v>11</v>
      </c>
      <c r="B22" s="1486" t="s">
        <v>2476</v>
      </c>
      <c r="C22" s="1486"/>
      <c r="D22" s="1486"/>
      <c r="E22" s="1487" t="s">
        <v>2504</v>
      </c>
      <c r="F22" s="1488"/>
      <c r="G22" s="1488"/>
      <c r="H22" s="1488"/>
      <c r="I22" s="1488"/>
      <c r="J22" s="1488"/>
      <c r="K22" s="1488"/>
      <c r="L22" s="1488"/>
      <c r="M22" s="1488"/>
      <c r="N22" s="554"/>
      <c r="O22" s="556"/>
      <c r="P22" s="558"/>
    </row>
    <row r="23" spans="1:16" ht="25.5" customHeight="1">
      <c r="A23" s="1489">
        <v>12</v>
      </c>
      <c r="B23" s="1492" t="s">
        <v>2477</v>
      </c>
      <c r="C23" s="1493"/>
      <c r="D23" s="1494"/>
      <c r="E23" s="1501" t="s">
        <v>2456</v>
      </c>
      <c r="F23" s="1505"/>
      <c r="G23" s="1509" t="s">
        <v>2459</v>
      </c>
      <c r="H23" s="1510"/>
      <c r="I23" s="1510"/>
      <c r="J23" s="1510"/>
      <c r="K23" s="1510"/>
      <c r="L23" s="1510"/>
      <c r="M23" s="1511"/>
      <c r="N23" s="554"/>
      <c r="O23" s="556"/>
      <c r="P23" s="558"/>
    </row>
    <row r="24" spans="1:16" ht="25.5" customHeight="1">
      <c r="A24" s="1490"/>
      <c r="B24" s="1495"/>
      <c r="C24" s="1496"/>
      <c r="D24" s="1497"/>
      <c r="E24" s="1506"/>
      <c r="F24" s="1507"/>
      <c r="G24" s="1509" t="s">
        <v>2460</v>
      </c>
      <c r="H24" s="1510"/>
      <c r="I24" s="1510"/>
      <c r="J24" s="1510"/>
      <c r="K24" s="1510"/>
      <c r="L24" s="1510"/>
      <c r="M24" s="1511"/>
      <c r="N24" s="554"/>
      <c r="O24" s="556"/>
      <c r="P24" s="558"/>
    </row>
    <row r="25" spans="1:16" ht="25.5" customHeight="1">
      <c r="A25" s="1490"/>
      <c r="B25" s="1495"/>
      <c r="C25" s="1496"/>
      <c r="D25" s="1497"/>
      <c r="E25" s="1502"/>
      <c r="F25" s="1508"/>
      <c r="G25" s="1509" t="s">
        <v>2461</v>
      </c>
      <c r="H25" s="1510"/>
      <c r="I25" s="1510"/>
      <c r="J25" s="1510"/>
      <c r="K25" s="1510"/>
      <c r="L25" s="1510"/>
      <c r="M25" s="1511"/>
      <c r="N25" s="554"/>
      <c r="O25" s="556"/>
      <c r="P25" s="558"/>
    </row>
    <row r="26" spans="1:16" ht="30.75" customHeight="1">
      <c r="A26" s="1490"/>
      <c r="B26" s="1495"/>
      <c r="C26" s="1496"/>
      <c r="D26" s="1496"/>
      <c r="E26" s="1501" t="s">
        <v>2458</v>
      </c>
      <c r="F26" s="1503" t="s">
        <v>2457</v>
      </c>
      <c r="G26" s="1509" t="s">
        <v>2462</v>
      </c>
      <c r="H26" s="1510"/>
      <c r="I26" s="1510"/>
      <c r="J26" s="1510"/>
      <c r="K26" s="1510"/>
      <c r="L26" s="1510"/>
      <c r="M26" s="1511"/>
      <c r="N26" s="554"/>
      <c r="O26" s="556"/>
      <c r="P26" s="558"/>
    </row>
    <row r="27" spans="1:16" ht="30.75" customHeight="1">
      <c r="A27" s="1490"/>
      <c r="B27" s="1495"/>
      <c r="C27" s="1496"/>
      <c r="D27" s="1496"/>
      <c r="E27" s="1502"/>
      <c r="F27" s="1504"/>
      <c r="G27" s="1509" t="s">
        <v>2463</v>
      </c>
      <c r="H27" s="1510"/>
      <c r="I27" s="1510"/>
      <c r="J27" s="1510"/>
      <c r="K27" s="1510"/>
      <c r="L27" s="1510"/>
      <c r="M27" s="1511"/>
      <c r="N27" s="554"/>
      <c r="O27" s="556"/>
      <c r="P27" s="558"/>
    </row>
    <row r="28" spans="1:16" ht="36" customHeight="1">
      <c r="A28" s="1491"/>
      <c r="B28" s="1498"/>
      <c r="C28" s="1499"/>
      <c r="D28" s="1500"/>
      <c r="E28" s="1513" t="s">
        <v>2467</v>
      </c>
      <c r="F28" s="1514"/>
      <c r="G28" s="1515"/>
      <c r="H28" s="1515"/>
      <c r="I28" s="1515"/>
      <c r="J28" s="1515"/>
      <c r="K28" s="1515"/>
      <c r="L28" s="1515"/>
      <c r="M28" s="1516"/>
      <c r="N28" s="554"/>
      <c r="O28" s="556"/>
      <c r="P28" s="558"/>
    </row>
    <row r="29" spans="1:16" ht="36" customHeight="1">
      <c r="A29" s="434">
        <v>13</v>
      </c>
      <c r="B29" s="1512" t="s">
        <v>2478</v>
      </c>
      <c r="C29" s="1512"/>
      <c r="D29" s="1512"/>
      <c r="E29" s="1513" t="s">
        <v>2201</v>
      </c>
      <c r="F29" s="1514"/>
      <c r="G29" s="1514"/>
      <c r="H29" s="1514"/>
      <c r="I29" s="1514"/>
      <c r="J29" s="1514"/>
      <c r="K29" s="1514"/>
      <c r="L29" s="1514"/>
      <c r="M29" s="1514"/>
      <c r="N29" s="553"/>
      <c r="O29" s="556"/>
      <c r="P29" s="557"/>
    </row>
    <row r="30" spans="1:16" ht="21" customHeight="1"/>
    <row r="31" spans="1:16" ht="21" customHeight="1">
      <c r="B31" s="3" t="s">
        <v>169</v>
      </c>
      <c r="C31" s="278">
        <v>1</v>
      </c>
      <c r="E31" s="399"/>
    </row>
    <row r="32" spans="1:16" ht="21" customHeight="1">
      <c r="B32" s="3" t="s">
        <v>376</v>
      </c>
      <c r="C32" s="278">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H4Ifd3/oD43IdzENj70b6IytSACOvUgraxkky1RtvU0VdLUY94GLfxdW86njRusburkGgGJlWq0Su4eEfAWdUQ==" saltValue="lpWMPDc0UZQNL2AyWNbALg==" spinCount="100000" sheet="1" objects="1" scenarios="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formula1>$B$31:$B$32</formula1>
    </dataValidation>
    <dataValidation type="list" allowBlank="1" showInputMessage="1" showErrorMessage="1" sqref="O4:O29">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showZeros="0" view="pageBreakPreview" topLeftCell="A3" zoomScale="85" zoomScaleNormal="100" zoomScaleSheetLayoutView="85" workbookViewId="0">
      <selection activeCell="N23" sqref="N23"/>
    </sheetView>
  </sheetViews>
  <sheetFormatPr defaultRowHeight="13.2"/>
  <cols>
    <col min="1" max="1" width="3.33203125" style="431" customWidth="1"/>
    <col min="2" max="3" width="6.6640625" style="278" customWidth="1"/>
    <col min="4" max="4" width="7.6640625" style="278" customWidth="1"/>
    <col min="5" max="12" width="6.6640625" style="278" customWidth="1"/>
    <col min="13" max="13" width="8.6640625" style="278" customWidth="1"/>
    <col min="14" max="14" width="9.44140625" style="278" customWidth="1"/>
    <col min="15" max="15" width="6" style="278" customWidth="1"/>
    <col min="16" max="16" width="16.44140625" style="278" customWidth="1"/>
    <col min="17" max="18" width="8.109375" style="278" customWidth="1"/>
    <col min="19" max="254" width="9" style="278"/>
    <col min="255" max="255" width="3.33203125" style="278" customWidth="1"/>
    <col min="256" max="266" width="8.109375" style="278" customWidth="1"/>
    <col min="267" max="269" width="9.88671875" style="278" customWidth="1"/>
    <col min="270" max="271" width="8.109375" style="278" customWidth="1"/>
    <col min="272" max="272" width="3.44140625" style="278" customWidth="1"/>
    <col min="273" max="274" width="8.109375" style="278" customWidth="1"/>
    <col min="275" max="510" width="9" style="278"/>
    <col min="511" max="511" width="3.33203125" style="278" customWidth="1"/>
    <col min="512" max="522" width="8.109375" style="278" customWidth="1"/>
    <col min="523" max="525" width="9.88671875" style="278" customWidth="1"/>
    <col min="526" max="527" width="8.109375" style="278" customWidth="1"/>
    <col min="528" max="528" width="3.44140625" style="278" customWidth="1"/>
    <col min="529" max="530" width="8.109375" style="278" customWidth="1"/>
    <col min="531" max="766" width="9" style="278"/>
    <col min="767" max="767" width="3.33203125" style="278" customWidth="1"/>
    <col min="768" max="778" width="8.109375" style="278" customWidth="1"/>
    <col min="779" max="781" width="9.88671875" style="278" customWidth="1"/>
    <col min="782" max="783" width="8.109375" style="278" customWidth="1"/>
    <col min="784" max="784" width="3.44140625" style="278" customWidth="1"/>
    <col min="785" max="786" width="8.109375" style="278" customWidth="1"/>
    <col min="787" max="1022" width="9" style="278"/>
    <col min="1023" max="1023" width="3.33203125" style="278" customWidth="1"/>
    <col min="1024" max="1034" width="8.109375" style="278" customWidth="1"/>
    <col min="1035" max="1037" width="9.88671875" style="278" customWidth="1"/>
    <col min="1038" max="1039" width="8.109375" style="278" customWidth="1"/>
    <col min="1040" max="1040" width="3.44140625" style="278" customWidth="1"/>
    <col min="1041" max="1042" width="8.109375" style="278" customWidth="1"/>
    <col min="1043" max="1278" width="9" style="278"/>
    <col min="1279" max="1279" width="3.33203125" style="278" customWidth="1"/>
    <col min="1280" max="1290" width="8.109375" style="278" customWidth="1"/>
    <col min="1291" max="1293" width="9.88671875" style="278" customWidth="1"/>
    <col min="1294" max="1295" width="8.109375" style="278" customWidth="1"/>
    <col min="1296" max="1296" width="3.44140625" style="278" customWidth="1"/>
    <col min="1297" max="1298" width="8.109375" style="278" customWidth="1"/>
    <col min="1299" max="1534" width="9" style="278"/>
    <col min="1535" max="1535" width="3.33203125" style="278" customWidth="1"/>
    <col min="1536" max="1546" width="8.109375" style="278" customWidth="1"/>
    <col min="1547" max="1549" width="9.88671875" style="278" customWidth="1"/>
    <col min="1550" max="1551" width="8.109375" style="278" customWidth="1"/>
    <col min="1552" max="1552" width="3.44140625" style="278" customWidth="1"/>
    <col min="1553" max="1554" width="8.109375" style="278" customWidth="1"/>
    <col min="1555" max="1790" width="9" style="278"/>
    <col min="1791" max="1791" width="3.33203125" style="278" customWidth="1"/>
    <col min="1792" max="1802" width="8.109375" style="278" customWidth="1"/>
    <col min="1803" max="1805" width="9.88671875" style="278" customWidth="1"/>
    <col min="1806" max="1807" width="8.109375" style="278" customWidth="1"/>
    <col min="1808" max="1808" width="3.44140625" style="278" customWidth="1"/>
    <col min="1809" max="1810" width="8.109375" style="278" customWidth="1"/>
    <col min="1811" max="2046" width="9" style="278"/>
    <col min="2047" max="2047" width="3.33203125" style="278" customWidth="1"/>
    <col min="2048" max="2058" width="8.109375" style="278" customWidth="1"/>
    <col min="2059" max="2061" width="9.88671875" style="278" customWidth="1"/>
    <col min="2062" max="2063" width="8.109375" style="278" customWidth="1"/>
    <col min="2064" max="2064" width="3.44140625" style="278" customWidth="1"/>
    <col min="2065" max="2066" width="8.109375" style="278" customWidth="1"/>
    <col min="2067" max="2302" width="9" style="278"/>
    <col min="2303" max="2303" width="3.33203125" style="278" customWidth="1"/>
    <col min="2304" max="2314" width="8.109375" style="278" customWidth="1"/>
    <col min="2315" max="2317" width="9.88671875" style="278" customWidth="1"/>
    <col min="2318" max="2319" width="8.109375" style="278" customWidth="1"/>
    <col min="2320" max="2320" width="3.44140625" style="278" customWidth="1"/>
    <col min="2321" max="2322" width="8.109375" style="278" customWidth="1"/>
    <col min="2323" max="2558" width="9" style="278"/>
    <col min="2559" max="2559" width="3.33203125" style="278" customWidth="1"/>
    <col min="2560" max="2570" width="8.109375" style="278" customWidth="1"/>
    <col min="2571" max="2573" width="9.88671875" style="278" customWidth="1"/>
    <col min="2574" max="2575" width="8.109375" style="278" customWidth="1"/>
    <col min="2576" max="2576" width="3.44140625" style="278" customWidth="1"/>
    <col min="2577" max="2578" width="8.109375" style="278" customWidth="1"/>
    <col min="2579" max="2814" width="9" style="278"/>
    <col min="2815" max="2815" width="3.33203125" style="278" customWidth="1"/>
    <col min="2816" max="2826" width="8.109375" style="278" customWidth="1"/>
    <col min="2827" max="2829" width="9.88671875" style="278" customWidth="1"/>
    <col min="2830" max="2831" width="8.109375" style="278" customWidth="1"/>
    <col min="2832" max="2832" width="3.44140625" style="278" customWidth="1"/>
    <col min="2833" max="2834" width="8.109375" style="278" customWidth="1"/>
    <col min="2835" max="3070" width="9" style="278"/>
    <col min="3071" max="3071" width="3.33203125" style="278" customWidth="1"/>
    <col min="3072" max="3082" width="8.109375" style="278" customWidth="1"/>
    <col min="3083" max="3085" width="9.88671875" style="278" customWidth="1"/>
    <col min="3086" max="3087" width="8.109375" style="278" customWidth="1"/>
    <col min="3088" max="3088" width="3.44140625" style="278" customWidth="1"/>
    <col min="3089" max="3090" width="8.109375" style="278" customWidth="1"/>
    <col min="3091" max="3326" width="9" style="278"/>
    <col min="3327" max="3327" width="3.33203125" style="278" customWidth="1"/>
    <col min="3328" max="3338" width="8.109375" style="278" customWidth="1"/>
    <col min="3339" max="3341" width="9.88671875" style="278" customWidth="1"/>
    <col min="3342" max="3343" width="8.109375" style="278" customWidth="1"/>
    <col min="3344" max="3344" width="3.44140625" style="278" customWidth="1"/>
    <col min="3345" max="3346" width="8.109375" style="278" customWidth="1"/>
    <col min="3347" max="3582" width="9" style="278"/>
    <col min="3583" max="3583" width="3.33203125" style="278" customWidth="1"/>
    <col min="3584" max="3594" width="8.109375" style="278" customWidth="1"/>
    <col min="3595" max="3597" width="9.88671875" style="278" customWidth="1"/>
    <col min="3598" max="3599" width="8.109375" style="278" customWidth="1"/>
    <col min="3600" max="3600" width="3.44140625" style="278" customWidth="1"/>
    <col min="3601" max="3602" width="8.109375" style="278" customWidth="1"/>
    <col min="3603" max="3838" width="9" style="278"/>
    <col min="3839" max="3839" width="3.33203125" style="278" customWidth="1"/>
    <col min="3840" max="3850" width="8.109375" style="278" customWidth="1"/>
    <col min="3851" max="3853" width="9.88671875" style="278" customWidth="1"/>
    <col min="3854" max="3855" width="8.109375" style="278" customWidth="1"/>
    <col min="3856" max="3856" width="3.44140625" style="278" customWidth="1"/>
    <col min="3857" max="3858" width="8.109375" style="278" customWidth="1"/>
    <col min="3859" max="4094" width="9" style="278"/>
    <col min="4095" max="4095" width="3.33203125" style="278" customWidth="1"/>
    <col min="4096" max="4106" width="8.109375" style="278" customWidth="1"/>
    <col min="4107" max="4109" width="9.88671875" style="278" customWidth="1"/>
    <col min="4110" max="4111" width="8.109375" style="278" customWidth="1"/>
    <col min="4112" max="4112" width="3.44140625" style="278" customWidth="1"/>
    <col min="4113" max="4114" width="8.109375" style="278" customWidth="1"/>
    <col min="4115" max="4350" width="9" style="278"/>
    <col min="4351" max="4351" width="3.33203125" style="278" customWidth="1"/>
    <col min="4352" max="4362" width="8.109375" style="278" customWidth="1"/>
    <col min="4363" max="4365" width="9.88671875" style="278" customWidth="1"/>
    <col min="4366" max="4367" width="8.109375" style="278" customWidth="1"/>
    <col min="4368" max="4368" width="3.44140625" style="278" customWidth="1"/>
    <col min="4369" max="4370" width="8.109375" style="278" customWidth="1"/>
    <col min="4371" max="4606" width="9" style="278"/>
    <col min="4607" max="4607" width="3.33203125" style="278" customWidth="1"/>
    <col min="4608" max="4618" width="8.109375" style="278" customWidth="1"/>
    <col min="4619" max="4621" width="9.88671875" style="278" customWidth="1"/>
    <col min="4622" max="4623" width="8.109375" style="278" customWidth="1"/>
    <col min="4624" max="4624" width="3.44140625" style="278" customWidth="1"/>
    <col min="4625" max="4626" width="8.109375" style="278" customWidth="1"/>
    <col min="4627" max="4862" width="9" style="278"/>
    <col min="4863" max="4863" width="3.33203125" style="278" customWidth="1"/>
    <col min="4864" max="4874" width="8.109375" style="278" customWidth="1"/>
    <col min="4875" max="4877" width="9.88671875" style="278" customWidth="1"/>
    <col min="4878" max="4879" width="8.109375" style="278" customWidth="1"/>
    <col min="4880" max="4880" width="3.44140625" style="278" customWidth="1"/>
    <col min="4881" max="4882" width="8.109375" style="278" customWidth="1"/>
    <col min="4883" max="5118" width="9" style="278"/>
    <col min="5119" max="5119" width="3.33203125" style="278" customWidth="1"/>
    <col min="5120" max="5130" width="8.109375" style="278" customWidth="1"/>
    <col min="5131" max="5133" width="9.88671875" style="278" customWidth="1"/>
    <col min="5134" max="5135" width="8.109375" style="278" customWidth="1"/>
    <col min="5136" max="5136" width="3.44140625" style="278" customWidth="1"/>
    <col min="5137" max="5138" width="8.109375" style="278" customWidth="1"/>
    <col min="5139" max="5374" width="9" style="278"/>
    <col min="5375" max="5375" width="3.33203125" style="278" customWidth="1"/>
    <col min="5376" max="5386" width="8.109375" style="278" customWidth="1"/>
    <col min="5387" max="5389" width="9.88671875" style="278" customWidth="1"/>
    <col min="5390" max="5391" width="8.109375" style="278" customWidth="1"/>
    <col min="5392" max="5392" width="3.44140625" style="278" customWidth="1"/>
    <col min="5393" max="5394" width="8.109375" style="278" customWidth="1"/>
    <col min="5395" max="5630" width="9" style="278"/>
    <col min="5631" max="5631" width="3.33203125" style="278" customWidth="1"/>
    <col min="5632" max="5642" width="8.109375" style="278" customWidth="1"/>
    <col min="5643" max="5645" width="9.88671875" style="278" customWidth="1"/>
    <col min="5646" max="5647" width="8.109375" style="278" customWidth="1"/>
    <col min="5648" max="5648" width="3.44140625" style="278" customWidth="1"/>
    <col min="5649" max="5650" width="8.109375" style="278" customWidth="1"/>
    <col min="5651" max="5886" width="9" style="278"/>
    <col min="5887" max="5887" width="3.33203125" style="278" customWidth="1"/>
    <col min="5888" max="5898" width="8.109375" style="278" customWidth="1"/>
    <col min="5899" max="5901" width="9.88671875" style="278" customWidth="1"/>
    <col min="5902" max="5903" width="8.109375" style="278" customWidth="1"/>
    <col min="5904" max="5904" width="3.44140625" style="278" customWidth="1"/>
    <col min="5905" max="5906" width="8.109375" style="278" customWidth="1"/>
    <col min="5907" max="6142" width="9" style="278"/>
    <col min="6143" max="6143" width="3.33203125" style="278" customWidth="1"/>
    <col min="6144" max="6154" width="8.109375" style="278" customWidth="1"/>
    <col min="6155" max="6157" width="9.88671875" style="278" customWidth="1"/>
    <col min="6158" max="6159" width="8.109375" style="278" customWidth="1"/>
    <col min="6160" max="6160" width="3.44140625" style="278" customWidth="1"/>
    <col min="6161" max="6162" width="8.109375" style="278" customWidth="1"/>
    <col min="6163" max="6398" width="9" style="278"/>
    <col min="6399" max="6399" width="3.33203125" style="278" customWidth="1"/>
    <col min="6400" max="6410" width="8.109375" style="278" customWidth="1"/>
    <col min="6411" max="6413" width="9.88671875" style="278" customWidth="1"/>
    <col min="6414" max="6415" width="8.109375" style="278" customWidth="1"/>
    <col min="6416" max="6416" width="3.44140625" style="278" customWidth="1"/>
    <col min="6417" max="6418" width="8.109375" style="278" customWidth="1"/>
    <col min="6419" max="6654" width="9" style="278"/>
    <col min="6655" max="6655" width="3.33203125" style="278" customWidth="1"/>
    <col min="6656" max="6666" width="8.109375" style="278" customWidth="1"/>
    <col min="6667" max="6669" width="9.88671875" style="278" customWidth="1"/>
    <col min="6670" max="6671" width="8.109375" style="278" customWidth="1"/>
    <col min="6672" max="6672" width="3.44140625" style="278" customWidth="1"/>
    <col min="6673" max="6674" width="8.109375" style="278" customWidth="1"/>
    <col min="6675" max="6910" width="9" style="278"/>
    <col min="6911" max="6911" width="3.33203125" style="278" customWidth="1"/>
    <col min="6912" max="6922" width="8.109375" style="278" customWidth="1"/>
    <col min="6923" max="6925" width="9.88671875" style="278" customWidth="1"/>
    <col min="6926" max="6927" width="8.109375" style="278" customWidth="1"/>
    <col min="6928" max="6928" width="3.44140625" style="278" customWidth="1"/>
    <col min="6929" max="6930" width="8.109375" style="278" customWidth="1"/>
    <col min="6931" max="7166" width="9" style="278"/>
    <col min="7167" max="7167" width="3.33203125" style="278" customWidth="1"/>
    <col min="7168" max="7178" width="8.109375" style="278" customWidth="1"/>
    <col min="7179" max="7181" width="9.88671875" style="278" customWidth="1"/>
    <col min="7182" max="7183" width="8.109375" style="278" customWidth="1"/>
    <col min="7184" max="7184" width="3.44140625" style="278" customWidth="1"/>
    <col min="7185" max="7186" width="8.109375" style="278" customWidth="1"/>
    <col min="7187" max="7422" width="9" style="278"/>
    <col min="7423" max="7423" width="3.33203125" style="278" customWidth="1"/>
    <col min="7424" max="7434" width="8.109375" style="278" customWidth="1"/>
    <col min="7435" max="7437" width="9.88671875" style="278" customWidth="1"/>
    <col min="7438" max="7439" width="8.109375" style="278" customWidth="1"/>
    <col min="7440" max="7440" width="3.44140625" style="278" customWidth="1"/>
    <col min="7441" max="7442" width="8.109375" style="278" customWidth="1"/>
    <col min="7443" max="7678" width="9" style="278"/>
    <col min="7679" max="7679" width="3.33203125" style="278" customWidth="1"/>
    <col min="7680" max="7690" width="8.109375" style="278" customWidth="1"/>
    <col min="7691" max="7693" width="9.88671875" style="278" customWidth="1"/>
    <col min="7694" max="7695" width="8.109375" style="278" customWidth="1"/>
    <col min="7696" max="7696" width="3.44140625" style="278" customWidth="1"/>
    <col min="7697" max="7698" width="8.109375" style="278" customWidth="1"/>
    <col min="7699" max="7934" width="9" style="278"/>
    <col min="7935" max="7935" width="3.33203125" style="278" customWidth="1"/>
    <col min="7936" max="7946" width="8.109375" style="278" customWidth="1"/>
    <col min="7947" max="7949" width="9.88671875" style="278" customWidth="1"/>
    <col min="7950" max="7951" width="8.109375" style="278" customWidth="1"/>
    <col min="7952" max="7952" width="3.44140625" style="278" customWidth="1"/>
    <col min="7953" max="7954" width="8.109375" style="278" customWidth="1"/>
    <col min="7955" max="8190" width="9" style="278"/>
    <col min="8191" max="8191" width="3.33203125" style="278" customWidth="1"/>
    <col min="8192" max="8202" width="8.109375" style="278" customWidth="1"/>
    <col min="8203" max="8205" width="9.88671875" style="278" customWidth="1"/>
    <col min="8206" max="8207" width="8.109375" style="278" customWidth="1"/>
    <col min="8208" max="8208" width="3.44140625" style="278" customWidth="1"/>
    <col min="8209" max="8210" width="8.109375" style="278" customWidth="1"/>
    <col min="8211" max="8446" width="9" style="278"/>
    <col min="8447" max="8447" width="3.33203125" style="278" customWidth="1"/>
    <col min="8448" max="8458" width="8.109375" style="278" customWidth="1"/>
    <col min="8459" max="8461" width="9.88671875" style="278" customWidth="1"/>
    <col min="8462" max="8463" width="8.109375" style="278" customWidth="1"/>
    <col min="8464" max="8464" width="3.44140625" style="278" customWidth="1"/>
    <col min="8465" max="8466" width="8.109375" style="278" customWidth="1"/>
    <col min="8467" max="8702" width="9" style="278"/>
    <col min="8703" max="8703" width="3.33203125" style="278" customWidth="1"/>
    <col min="8704" max="8714" width="8.109375" style="278" customWidth="1"/>
    <col min="8715" max="8717" width="9.88671875" style="278" customWidth="1"/>
    <col min="8718" max="8719" width="8.109375" style="278" customWidth="1"/>
    <col min="8720" max="8720" width="3.44140625" style="278" customWidth="1"/>
    <col min="8721" max="8722" width="8.109375" style="278" customWidth="1"/>
    <col min="8723" max="8958" width="9" style="278"/>
    <col min="8959" max="8959" width="3.33203125" style="278" customWidth="1"/>
    <col min="8960" max="8970" width="8.109375" style="278" customWidth="1"/>
    <col min="8971" max="8973" width="9.88671875" style="278" customWidth="1"/>
    <col min="8974" max="8975" width="8.109375" style="278" customWidth="1"/>
    <col min="8976" max="8976" width="3.44140625" style="278" customWidth="1"/>
    <col min="8977" max="8978" width="8.109375" style="278" customWidth="1"/>
    <col min="8979" max="9214" width="9" style="278"/>
    <col min="9215" max="9215" width="3.33203125" style="278" customWidth="1"/>
    <col min="9216" max="9226" width="8.109375" style="278" customWidth="1"/>
    <col min="9227" max="9229" width="9.88671875" style="278" customWidth="1"/>
    <col min="9230" max="9231" width="8.109375" style="278" customWidth="1"/>
    <col min="9232" max="9232" width="3.44140625" style="278" customWidth="1"/>
    <col min="9233" max="9234" width="8.109375" style="278" customWidth="1"/>
    <col min="9235" max="9470" width="9" style="278"/>
    <col min="9471" max="9471" width="3.33203125" style="278" customWidth="1"/>
    <col min="9472" max="9482" width="8.109375" style="278" customWidth="1"/>
    <col min="9483" max="9485" width="9.88671875" style="278" customWidth="1"/>
    <col min="9486" max="9487" width="8.109375" style="278" customWidth="1"/>
    <col min="9488" max="9488" width="3.44140625" style="278" customWidth="1"/>
    <col min="9489" max="9490" width="8.109375" style="278" customWidth="1"/>
    <col min="9491" max="9726" width="9" style="278"/>
    <col min="9727" max="9727" width="3.33203125" style="278" customWidth="1"/>
    <col min="9728" max="9738" width="8.109375" style="278" customWidth="1"/>
    <col min="9739" max="9741" width="9.88671875" style="278" customWidth="1"/>
    <col min="9742" max="9743" width="8.109375" style="278" customWidth="1"/>
    <col min="9744" max="9744" width="3.44140625" style="278" customWidth="1"/>
    <col min="9745" max="9746" width="8.109375" style="278" customWidth="1"/>
    <col min="9747" max="9982" width="9" style="278"/>
    <col min="9983" max="9983" width="3.33203125" style="278" customWidth="1"/>
    <col min="9984" max="9994" width="8.109375" style="278" customWidth="1"/>
    <col min="9995" max="9997" width="9.88671875" style="278" customWidth="1"/>
    <col min="9998" max="9999" width="8.109375" style="278" customWidth="1"/>
    <col min="10000" max="10000" width="3.44140625" style="278" customWidth="1"/>
    <col min="10001" max="10002" width="8.109375" style="278" customWidth="1"/>
    <col min="10003" max="10238" width="9" style="278"/>
    <col min="10239" max="10239" width="3.33203125" style="278" customWidth="1"/>
    <col min="10240" max="10250" width="8.109375" style="278" customWidth="1"/>
    <col min="10251" max="10253" width="9.88671875" style="278" customWidth="1"/>
    <col min="10254" max="10255" width="8.109375" style="278" customWidth="1"/>
    <col min="10256" max="10256" width="3.44140625" style="278" customWidth="1"/>
    <col min="10257" max="10258" width="8.109375" style="278" customWidth="1"/>
    <col min="10259" max="10494" width="9" style="278"/>
    <col min="10495" max="10495" width="3.33203125" style="278" customWidth="1"/>
    <col min="10496" max="10506" width="8.109375" style="278" customWidth="1"/>
    <col min="10507" max="10509" width="9.88671875" style="278" customWidth="1"/>
    <col min="10510" max="10511" width="8.109375" style="278" customWidth="1"/>
    <col min="10512" max="10512" width="3.44140625" style="278" customWidth="1"/>
    <col min="10513" max="10514" width="8.109375" style="278" customWidth="1"/>
    <col min="10515" max="10750" width="9" style="278"/>
    <col min="10751" max="10751" width="3.33203125" style="278" customWidth="1"/>
    <col min="10752" max="10762" width="8.109375" style="278" customWidth="1"/>
    <col min="10763" max="10765" width="9.88671875" style="278" customWidth="1"/>
    <col min="10766" max="10767" width="8.109375" style="278" customWidth="1"/>
    <col min="10768" max="10768" width="3.44140625" style="278" customWidth="1"/>
    <col min="10769" max="10770" width="8.109375" style="278" customWidth="1"/>
    <col min="10771" max="11006" width="9" style="278"/>
    <col min="11007" max="11007" width="3.33203125" style="278" customWidth="1"/>
    <col min="11008" max="11018" width="8.109375" style="278" customWidth="1"/>
    <col min="11019" max="11021" width="9.88671875" style="278" customWidth="1"/>
    <col min="11022" max="11023" width="8.109375" style="278" customWidth="1"/>
    <col min="11024" max="11024" width="3.44140625" style="278" customWidth="1"/>
    <col min="11025" max="11026" width="8.109375" style="278" customWidth="1"/>
    <col min="11027" max="11262" width="9" style="278"/>
    <col min="11263" max="11263" width="3.33203125" style="278" customWidth="1"/>
    <col min="11264" max="11274" width="8.109375" style="278" customWidth="1"/>
    <col min="11275" max="11277" width="9.88671875" style="278" customWidth="1"/>
    <col min="11278" max="11279" width="8.109375" style="278" customWidth="1"/>
    <col min="11280" max="11280" width="3.44140625" style="278" customWidth="1"/>
    <col min="11281" max="11282" width="8.109375" style="278" customWidth="1"/>
    <col min="11283" max="11518" width="9" style="278"/>
    <col min="11519" max="11519" width="3.33203125" style="278" customWidth="1"/>
    <col min="11520" max="11530" width="8.109375" style="278" customWidth="1"/>
    <col min="11531" max="11533" width="9.88671875" style="278" customWidth="1"/>
    <col min="11534" max="11535" width="8.109375" style="278" customWidth="1"/>
    <col min="11536" max="11536" width="3.44140625" style="278" customWidth="1"/>
    <col min="11537" max="11538" width="8.109375" style="278" customWidth="1"/>
    <col min="11539" max="11774" width="9" style="278"/>
    <col min="11775" max="11775" width="3.33203125" style="278" customWidth="1"/>
    <col min="11776" max="11786" width="8.109375" style="278" customWidth="1"/>
    <col min="11787" max="11789" width="9.88671875" style="278" customWidth="1"/>
    <col min="11790" max="11791" width="8.109375" style="278" customWidth="1"/>
    <col min="11792" max="11792" width="3.44140625" style="278" customWidth="1"/>
    <col min="11793" max="11794" width="8.109375" style="278" customWidth="1"/>
    <col min="11795" max="12030" width="9" style="278"/>
    <col min="12031" max="12031" width="3.33203125" style="278" customWidth="1"/>
    <col min="12032" max="12042" width="8.109375" style="278" customWidth="1"/>
    <col min="12043" max="12045" width="9.88671875" style="278" customWidth="1"/>
    <col min="12046" max="12047" width="8.109375" style="278" customWidth="1"/>
    <col min="12048" max="12048" width="3.44140625" style="278" customWidth="1"/>
    <col min="12049" max="12050" width="8.109375" style="278" customWidth="1"/>
    <col min="12051" max="12286" width="9" style="278"/>
    <col min="12287" max="12287" width="3.33203125" style="278" customWidth="1"/>
    <col min="12288" max="12298" width="8.109375" style="278" customWidth="1"/>
    <col min="12299" max="12301" width="9.88671875" style="278" customWidth="1"/>
    <col min="12302" max="12303" width="8.109375" style="278" customWidth="1"/>
    <col min="12304" max="12304" width="3.44140625" style="278" customWidth="1"/>
    <col min="12305" max="12306" width="8.109375" style="278" customWidth="1"/>
    <col min="12307" max="12542" width="9" style="278"/>
    <col min="12543" max="12543" width="3.33203125" style="278" customWidth="1"/>
    <col min="12544" max="12554" width="8.109375" style="278" customWidth="1"/>
    <col min="12555" max="12557" width="9.88671875" style="278" customWidth="1"/>
    <col min="12558" max="12559" width="8.109375" style="278" customWidth="1"/>
    <col min="12560" max="12560" width="3.44140625" style="278" customWidth="1"/>
    <col min="12561" max="12562" width="8.109375" style="278" customWidth="1"/>
    <col min="12563" max="12798" width="9" style="278"/>
    <col min="12799" max="12799" width="3.33203125" style="278" customWidth="1"/>
    <col min="12800" max="12810" width="8.109375" style="278" customWidth="1"/>
    <col min="12811" max="12813" width="9.88671875" style="278" customWidth="1"/>
    <col min="12814" max="12815" width="8.109375" style="278" customWidth="1"/>
    <col min="12816" max="12816" width="3.44140625" style="278" customWidth="1"/>
    <col min="12817" max="12818" width="8.109375" style="278" customWidth="1"/>
    <col min="12819" max="13054" width="9" style="278"/>
    <col min="13055" max="13055" width="3.33203125" style="278" customWidth="1"/>
    <col min="13056" max="13066" width="8.109375" style="278" customWidth="1"/>
    <col min="13067" max="13069" width="9.88671875" style="278" customWidth="1"/>
    <col min="13070" max="13071" width="8.109375" style="278" customWidth="1"/>
    <col min="13072" max="13072" width="3.44140625" style="278" customWidth="1"/>
    <col min="13073" max="13074" width="8.109375" style="278" customWidth="1"/>
    <col min="13075" max="13310" width="9" style="278"/>
    <col min="13311" max="13311" width="3.33203125" style="278" customWidth="1"/>
    <col min="13312" max="13322" width="8.109375" style="278" customWidth="1"/>
    <col min="13323" max="13325" width="9.88671875" style="278" customWidth="1"/>
    <col min="13326" max="13327" width="8.109375" style="278" customWidth="1"/>
    <col min="13328" max="13328" width="3.44140625" style="278" customWidth="1"/>
    <col min="13329" max="13330" width="8.109375" style="278" customWidth="1"/>
    <col min="13331" max="13566" width="9" style="278"/>
    <col min="13567" max="13567" width="3.33203125" style="278" customWidth="1"/>
    <col min="13568" max="13578" width="8.109375" style="278" customWidth="1"/>
    <col min="13579" max="13581" width="9.88671875" style="278" customWidth="1"/>
    <col min="13582" max="13583" width="8.109375" style="278" customWidth="1"/>
    <col min="13584" max="13584" width="3.44140625" style="278" customWidth="1"/>
    <col min="13585" max="13586" width="8.109375" style="278" customWidth="1"/>
    <col min="13587" max="13822" width="9" style="278"/>
    <col min="13823" max="13823" width="3.33203125" style="278" customWidth="1"/>
    <col min="13824" max="13834" width="8.109375" style="278" customWidth="1"/>
    <col min="13835" max="13837" width="9.88671875" style="278" customWidth="1"/>
    <col min="13838" max="13839" width="8.109375" style="278" customWidth="1"/>
    <col min="13840" max="13840" width="3.44140625" style="278" customWidth="1"/>
    <col min="13841" max="13842" width="8.109375" style="278" customWidth="1"/>
    <col min="13843" max="14078" width="9" style="278"/>
    <col min="14079" max="14079" width="3.33203125" style="278" customWidth="1"/>
    <col min="14080" max="14090" width="8.109375" style="278" customWidth="1"/>
    <col min="14091" max="14093" width="9.88671875" style="278" customWidth="1"/>
    <col min="14094" max="14095" width="8.109375" style="278" customWidth="1"/>
    <col min="14096" max="14096" width="3.44140625" style="278" customWidth="1"/>
    <col min="14097" max="14098" width="8.109375" style="278" customWidth="1"/>
    <col min="14099" max="14334" width="9" style="278"/>
    <col min="14335" max="14335" width="3.33203125" style="278" customWidth="1"/>
    <col min="14336" max="14346" width="8.109375" style="278" customWidth="1"/>
    <col min="14347" max="14349" width="9.88671875" style="278" customWidth="1"/>
    <col min="14350" max="14351" width="8.109375" style="278" customWidth="1"/>
    <col min="14352" max="14352" width="3.44140625" style="278" customWidth="1"/>
    <col min="14353" max="14354" width="8.109375" style="278" customWidth="1"/>
    <col min="14355" max="14590" width="9" style="278"/>
    <col min="14591" max="14591" width="3.33203125" style="278" customWidth="1"/>
    <col min="14592" max="14602" width="8.109375" style="278" customWidth="1"/>
    <col min="14603" max="14605" width="9.88671875" style="278" customWidth="1"/>
    <col min="14606" max="14607" width="8.109375" style="278" customWidth="1"/>
    <col min="14608" max="14608" width="3.44140625" style="278" customWidth="1"/>
    <col min="14609" max="14610" width="8.109375" style="278" customWidth="1"/>
    <col min="14611" max="14846" width="9" style="278"/>
    <col min="14847" max="14847" width="3.33203125" style="278" customWidth="1"/>
    <col min="14848" max="14858" width="8.109375" style="278" customWidth="1"/>
    <col min="14859" max="14861" width="9.88671875" style="278" customWidth="1"/>
    <col min="14862" max="14863" width="8.109375" style="278" customWidth="1"/>
    <col min="14864" max="14864" width="3.44140625" style="278" customWidth="1"/>
    <col min="14865" max="14866" width="8.109375" style="278" customWidth="1"/>
    <col min="14867" max="15102" width="9" style="278"/>
    <col min="15103" max="15103" width="3.33203125" style="278" customWidth="1"/>
    <col min="15104" max="15114" width="8.109375" style="278" customWidth="1"/>
    <col min="15115" max="15117" width="9.88671875" style="278" customWidth="1"/>
    <col min="15118" max="15119" width="8.109375" style="278" customWidth="1"/>
    <col min="15120" max="15120" width="3.44140625" style="278" customWidth="1"/>
    <col min="15121" max="15122" width="8.109375" style="278" customWidth="1"/>
    <col min="15123" max="15358" width="9" style="278"/>
    <col min="15359" max="15359" width="3.33203125" style="278" customWidth="1"/>
    <col min="15360" max="15370" width="8.109375" style="278" customWidth="1"/>
    <col min="15371" max="15373" width="9.88671875" style="278" customWidth="1"/>
    <col min="15374" max="15375" width="8.109375" style="278" customWidth="1"/>
    <col min="15376" max="15376" width="3.44140625" style="278" customWidth="1"/>
    <col min="15377" max="15378" width="8.109375" style="278" customWidth="1"/>
    <col min="15379" max="15614" width="9" style="278"/>
    <col min="15615" max="15615" width="3.33203125" style="278" customWidth="1"/>
    <col min="15616" max="15626" width="8.109375" style="278" customWidth="1"/>
    <col min="15627" max="15629" width="9.88671875" style="278" customWidth="1"/>
    <col min="15630" max="15631" width="8.109375" style="278" customWidth="1"/>
    <col min="15632" max="15632" width="3.44140625" style="278" customWidth="1"/>
    <col min="15633" max="15634" width="8.109375" style="278" customWidth="1"/>
    <col min="15635" max="15870" width="9" style="278"/>
    <col min="15871" max="15871" width="3.33203125" style="278" customWidth="1"/>
    <col min="15872" max="15882" width="8.109375" style="278" customWidth="1"/>
    <col min="15883" max="15885" width="9.88671875" style="278" customWidth="1"/>
    <col min="15886" max="15887" width="8.109375" style="278" customWidth="1"/>
    <col min="15888" max="15888" width="3.44140625" style="278" customWidth="1"/>
    <col min="15889" max="15890" width="8.109375" style="278" customWidth="1"/>
    <col min="15891" max="16126" width="9" style="278"/>
    <col min="16127" max="16127" width="3.33203125" style="278" customWidth="1"/>
    <col min="16128" max="16138" width="8.109375" style="278" customWidth="1"/>
    <col min="16139" max="16141" width="9.88671875" style="278" customWidth="1"/>
    <col min="16142" max="16143" width="8.109375" style="278" customWidth="1"/>
    <col min="16144" max="16144" width="3.44140625" style="278" customWidth="1"/>
    <col min="16145" max="16146" width="8.109375" style="278" customWidth="1"/>
    <col min="16147" max="16384" width="9" style="278"/>
  </cols>
  <sheetData>
    <row r="1" spans="1:18" ht="27" customHeight="1">
      <c r="A1" s="428"/>
      <c r="C1" s="429"/>
      <c r="D1" s="429"/>
      <c r="E1" s="429"/>
      <c r="F1" s="429"/>
      <c r="H1" s="429" t="s">
        <v>2112</v>
      </c>
      <c r="I1" s="429"/>
      <c r="J1" s="429"/>
      <c r="K1" s="429"/>
      <c r="L1" s="429"/>
      <c r="M1" s="429"/>
      <c r="N1" s="429"/>
      <c r="O1" s="429"/>
      <c r="P1" s="430"/>
      <c r="Q1" s="429"/>
    </row>
    <row r="2" spans="1:18" ht="15.9" customHeight="1" thickBot="1">
      <c r="B2" s="431"/>
      <c r="C2" s="431"/>
      <c r="D2" s="431"/>
      <c r="E2" s="431"/>
      <c r="F2" s="469"/>
      <c r="G2" s="470"/>
      <c r="H2" s="431"/>
      <c r="I2" s="431"/>
      <c r="J2" s="431"/>
      <c r="K2" s="431"/>
    </row>
    <row r="3" spans="1:18" ht="64.5" customHeight="1" thickBot="1">
      <c r="A3" s="452" t="s">
        <v>1823</v>
      </c>
      <c r="B3" s="1531" t="s">
        <v>2092</v>
      </c>
      <c r="C3" s="1531"/>
      <c r="D3" s="1531"/>
      <c r="E3" s="1532" t="s">
        <v>2093</v>
      </c>
      <c r="F3" s="1533"/>
      <c r="G3" s="1533"/>
      <c r="H3" s="1533"/>
      <c r="I3" s="1533"/>
      <c r="J3" s="1533"/>
      <c r="K3" s="1533"/>
      <c r="L3" s="1533"/>
      <c r="M3" s="1533"/>
      <c r="N3" s="453" t="s">
        <v>2487</v>
      </c>
      <c r="O3" s="454" t="s">
        <v>1825</v>
      </c>
      <c r="P3" s="452" t="s">
        <v>2094</v>
      </c>
    </row>
    <row r="4" spans="1:18" ht="36" customHeight="1" thickTop="1">
      <c r="A4" s="434" t="s">
        <v>763</v>
      </c>
      <c r="B4" s="1512" t="s">
        <v>2203</v>
      </c>
      <c r="C4" s="1512"/>
      <c r="D4" s="1512"/>
      <c r="E4" s="1513" t="s">
        <v>2096</v>
      </c>
      <c r="F4" s="1514"/>
      <c r="G4" s="1514"/>
      <c r="H4" s="1514"/>
      <c r="I4" s="1514"/>
      <c r="J4" s="1514"/>
      <c r="K4" s="1514"/>
      <c r="L4" s="1514"/>
      <c r="M4" s="1514"/>
      <c r="N4" s="553"/>
      <c r="O4" s="556"/>
      <c r="P4" s="557"/>
      <c r="R4" s="546" t="s">
        <v>2484</v>
      </c>
    </row>
    <row r="5" spans="1:18" ht="24.75" customHeight="1">
      <c r="A5" s="1489">
        <v>1</v>
      </c>
      <c r="B5" s="1517" t="s">
        <v>2439</v>
      </c>
      <c r="C5" s="1518"/>
      <c r="D5" s="1519"/>
      <c r="E5" s="1513" t="s">
        <v>2466</v>
      </c>
      <c r="F5" s="1514"/>
      <c r="G5" s="1514"/>
      <c r="H5" s="1514"/>
      <c r="I5" s="1514"/>
      <c r="J5" s="1514"/>
      <c r="K5" s="1514"/>
      <c r="L5" s="1514"/>
      <c r="M5" s="1514"/>
      <c r="N5" s="553"/>
      <c r="O5" s="556"/>
      <c r="P5" s="557"/>
    </row>
    <row r="6" spans="1:18" ht="36" customHeight="1">
      <c r="A6" s="1490"/>
      <c r="B6" s="1524"/>
      <c r="C6" s="1525"/>
      <c r="D6" s="1526"/>
      <c r="E6" s="1513" t="s">
        <v>2441</v>
      </c>
      <c r="F6" s="1514"/>
      <c r="G6" s="1514"/>
      <c r="H6" s="1514"/>
      <c r="I6" s="1514"/>
      <c r="J6" s="1514"/>
      <c r="K6" s="1514"/>
      <c r="L6" s="1514"/>
      <c r="M6" s="1514"/>
      <c r="N6" s="553"/>
      <c r="O6" s="556"/>
      <c r="P6" s="557"/>
    </row>
    <row r="7" spans="1:18" ht="45" customHeight="1">
      <c r="A7" s="1491"/>
      <c r="B7" s="1520"/>
      <c r="C7" s="1521"/>
      <c r="D7" s="1522"/>
      <c r="E7" s="1513" t="s">
        <v>2440</v>
      </c>
      <c r="F7" s="1514"/>
      <c r="G7" s="1514"/>
      <c r="H7" s="1514"/>
      <c r="I7" s="1514"/>
      <c r="J7" s="1514"/>
      <c r="K7" s="1514"/>
      <c r="L7" s="1514"/>
      <c r="M7" s="1514"/>
      <c r="N7" s="553"/>
      <c r="O7" s="556"/>
      <c r="P7" s="557"/>
    </row>
    <row r="8" spans="1:18" ht="20.100000000000001" customHeight="1">
      <c r="A8" s="434">
        <v>2</v>
      </c>
      <c r="B8" s="1520" t="s">
        <v>2204</v>
      </c>
      <c r="C8" s="1521"/>
      <c r="D8" s="1522"/>
      <c r="E8" s="1523" t="s">
        <v>2098</v>
      </c>
      <c r="F8" s="1515"/>
      <c r="G8" s="1515"/>
      <c r="H8" s="1515"/>
      <c r="I8" s="1515"/>
      <c r="J8" s="1515"/>
      <c r="K8" s="1515"/>
      <c r="L8" s="1515"/>
      <c r="M8" s="1515"/>
      <c r="N8" s="554"/>
      <c r="O8" s="556"/>
      <c r="P8" s="558"/>
    </row>
    <row r="9" spans="1:18" ht="18" customHeight="1">
      <c r="A9" s="1489">
        <v>3</v>
      </c>
      <c r="B9" s="1517" t="s">
        <v>2099</v>
      </c>
      <c r="C9" s="1518"/>
      <c r="D9" s="1519"/>
      <c r="E9" s="1523" t="s">
        <v>2485</v>
      </c>
      <c r="F9" s="1515"/>
      <c r="G9" s="1515"/>
      <c r="H9" s="1515"/>
      <c r="I9" s="1515"/>
      <c r="J9" s="1515"/>
      <c r="K9" s="1515"/>
      <c r="L9" s="1515"/>
      <c r="M9" s="1515"/>
      <c r="N9" s="554"/>
      <c r="O9" s="556"/>
      <c r="P9" s="558"/>
    </row>
    <row r="10" spans="1:18" ht="20.100000000000001" customHeight="1">
      <c r="A10" s="1491"/>
      <c r="B10" s="1520"/>
      <c r="C10" s="1521"/>
      <c r="D10" s="1522"/>
      <c r="E10" s="1523" t="s">
        <v>2100</v>
      </c>
      <c r="F10" s="1515"/>
      <c r="G10" s="1515"/>
      <c r="H10" s="1515"/>
      <c r="I10" s="1515"/>
      <c r="J10" s="1515"/>
      <c r="K10" s="1515"/>
      <c r="L10" s="1515"/>
      <c r="M10" s="1515"/>
      <c r="N10" s="554"/>
      <c r="O10" s="556"/>
      <c r="P10" s="558"/>
    </row>
    <row r="11" spans="1:18" ht="20.100000000000001" customHeight="1">
      <c r="A11" s="398">
        <v>4</v>
      </c>
      <c r="B11" s="1486" t="s">
        <v>2101</v>
      </c>
      <c r="C11" s="1486"/>
      <c r="D11" s="1486"/>
      <c r="E11" s="1523" t="s">
        <v>2206</v>
      </c>
      <c r="F11" s="1515"/>
      <c r="G11" s="1515"/>
      <c r="H11" s="1515"/>
      <c r="I11" s="1515"/>
      <c r="J11" s="1515"/>
      <c r="K11" s="1515"/>
      <c r="L11" s="1515"/>
      <c r="M11" s="1515"/>
      <c r="N11" s="554"/>
      <c r="O11" s="556"/>
      <c r="P11" s="558"/>
    </row>
    <row r="12" spans="1:18" ht="20.100000000000001" customHeight="1">
      <c r="A12" s="432">
        <v>5</v>
      </c>
      <c r="B12" s="1509" t="s">
        <v>2205</v>
      </c>
      <c r="C12" s="1510"/>
      <c r="D12" s="1534"/>
      <c r="E12" s="1523" t="s">
        <v>2206</v>
      </c>
      <c r="F12" s="1515"/>
      <c r="G12" s="1515"/>
      <c r="H12" s="1515"/>
      <c r="I12" s="1515"/>
      <c r="J12" s="1515"/>
      <c r="K12" s="1515"/>
      <c r="L12" s="1515"/>
      <c r="M12" s="1515"/>
      <c r="N12" s="554"/>
      <c r="O12" s="556"/>
      <c r="P12" s="558"/>
    </row>
    <row r="13" spans="1:18" ht="20.100000000000001" customHeight="1">
      <c r="A13" s="432">
        <v>6</v>
      </c>
      <c r="B13" s="1509" t="s">
        <v>2207</v>
      </c>
      <c r="C13" s="1510"/>
      <c r="D13" s="1534"/>
      <c r="E13" s="1523" t="s">
        <v>2206</v>
      </c>
      <c r="F13" s="1515"/>
      <c r="G13" s="1515"/>
      <c r="H13" s="1515"/>
      <c r="I13" s="1515"/>
      <c r="J13" s="1515"/>
      <c r="K13" s="1515"/>
      <c r="L13" s="1515"/>
      <c r="M13" s="1515"/>
      <c r="N13" s="554"/>
      <c r="O13" s="556"/>
      <c r="P13" s="558"/>
    </row>
    <row r="14" spans="1:18" ht="20.100000000000001" customHeight="1">
      <c r="A14" s="1489">
        <v>7</v>
      </c>
      <c r="B14" s="1517" t="s">
        <v>2103</v>
      </c>
      <c r="C14" s="1518"/>
      <c r="D14" s="1519"/>
      <c r="E14" s="1523" t="s">
        <v>2448</v>
      </c>
      <c r="F14" s="1515"/>
      <c r="G14" s="1515"/>
      <c r="H14" s="1515"/>
      <c r="I14" s="1515"/>
      <c r="J14" s="1515"/>
      <c r="K14" s="1515"/>
      <c r="L14" s="1515"/>
      <c r="M14" s="1515"/>
      <c r="N14" s="554"/>
      <c r="O14" s="556"/>
      <c r="P14" s="558"/>
    </row>
    <row r="15" spans="1:18" ht="20.100000000000001" customHeight="1">
      <c r="A15" s="1490"/>
      <c r="B15" s="1524"/>
      <c r="C15" s="1525"/>
      <c r="D15" s="1526"/>
      <c r="E15" s="1523" t="s">
        <v>2104</v>
      </c>
      <c r="F15" s="1515"/>
      <c r="G15" s="1515"/>
      <c r="H15" s="1515"/>
      <c r="I15" s="1515"/>
      <c r="J15" s="1515"/>
      <c r="K15" s="1515"/>
      <c r="L15" s="1515"/>
      <c r="M15" s="1515"/>
      <c r="N15" s="554"/>
      <c r="O15" s="556"/>
      <c r="P15" s="558"/>
    </row>
    <row r="16" spans="1:18" ht="36" customHeight="1">
      <c r="A16" s="1491"/>
      <c r="B16" s="1520"/>
      <c r="C16" s="1521"/>
      <c r="D16" s="1522"/>
      <c r="E16" s="1523" t="s">
        <v>2105</v>
      </c>
      <c r="F16" s="1515"/>
      <c r="G16" s="1515"/>
      <c r="H16" s="1515"/>
      <c r="I16" s="1515"/>
      <c r="J16" s="1515"/>
      <c r="K16" s="1515"/>
      <c r="L16" s="1515"/>
      <c r="M16" s="1515"/>
      <c r="N16" s="554"/>
      <c r="O16" s="556"/>
      <c r="P16" s="558"/>
    </row>
    <row r="17" spans="1:16" ht="36" customHeight="1">
      <c r="A17" s="398">
        <v>8</v>
      </c>
      <c r="B17" s="1486" t="s">
        <v>2106</v>
      </c>
      <c r="C17" s="1486"/>
      <c r="D17" s="1486"/>
      <c r="E17" s="1523" t="s">
        <v>2208</v>
      </c>
      <c r="F17" s="1515"/>
      <c r="G17" s="1515"/>
      <c r="H17" s="1515"/>
      <c r="I17" s="1515"/>
      <c r="J17" s="1515"/>
      <c r="K17" s="1515"/>
      <c r="L17" s="1515"/>
      <c r="M17" s="1515"/>
      <c r="N17" s="554"/>
      <c r="O17" s="556"/>
      <c r="P17" s="558"/>
    </row>
    <row r="18" spans="1:16" ht="20.100000000000001" customHeight="1">
      <c r="A18" s="398">
        <v>9</v>
      </c>
      <c r="B18" s="1486" t="s">
        <v>2108</v>
      </c>
      <c r="C18" s="1486"/>
      <c r="D18" s="1486"/>
      <c r="E18" s="1523" t="s">
        <v>2109</v>
      </c>
      <c r="F18" s="1515"/>
      <c r="G18" s="1515"/>
      <c r="H18" s="1515"/>
      <c r="I18" s="1515"/>
      <c r="J18" s="1515"/>
      <c r="K18" s="1515"/>
      <c r="L18" s="1515"/>
      <c r="M18" s="1515"/>
      <c r="N18" s="554"/>
      <c r="O18" s="556"/>
      <c r="P18" s="558"/>
    </row>
    <row r="19" spans="1:16" ht="36" customHeight="1">
      <c r="A19" s="471">
        <v>10</v>
      </c>
      <c r="B19" s="1527" t="s">
        <v>2200</v>
      </c>
      <c r="C19" s="1527"/>
      <c r="D19" s="1527"/>
      <c r="E19" s="1528" t="s">
        <v>2486</v>
      </c>
      <c r="F19" s="1488"/>
      <c r="G19" s="1488"/>
      <c r="H19" s="1488"/>
      <c r="I19" s="1488"/>
      <c r="J19" s="1488"/>
      <c r="K19" s="1488"/>
      <c r="L19" s="1488"/>
      <c r="M19" s="1488"/>
      <c r="N19" s="554"/>
      <c r="O19" s="556"/>
      <c r="P19" s="558"/>
    </row>
    <row r="20" spans="1:16" ht="20.100000000000001" customHeight="1">
      <c r="A20" s="472">
        <v>11</v>
      </c>
      <c r="B20" s="1527" t="s">
        <v>2474</v>
      </c>
      <c r="C20" s="1527"/>
      <c r="D20" s="1527"/>
      <c r="E20" s="1487" t="s">
        <v>2482</v>
      </c>
      <c r="F20" s="1488"/>
      <c r="G20" s="1488"/>
      <c r="H20" s="1488"/>
      <c r="I20" s="1488"/>
      <c r="J20" s="1488"/>
      <c r="K20" s="1488"/>
      <c r="L20" s="1488"/>
      <c r="M20" s="1488"/>
      <c r="N20" s="554"/>
      <c r="O20" s="556"/>
      <c r="P20" s="558"/>
    </row>
    <row r="21" spans="1:16" ht="36" customHeight="1">
      <c r="A21" s="1535">
        <v>12</v>
      </c>
      <c r="B21" s="1492" t="s">
        <v>2479</v>
      </c>
      <c r="C21" s="1493"/>
      <c r="D21" s="1494"/>
      <c r="E21" s="1487" t="s">
        <v>2209</v>
      </c>
      <c r="F21" s="1488"/>
      <c r="G21" s="1488"/>
      <c r="H21" s="1488"/>
      <c r="I21" s="1488"/>
      <c r="J21" s="1488"/>
      <c r="K21" s="1488"/>
      <c r="L21" s="1488"/>
      <c r="M21" s="1488"/>
      <c r="N21" s="554"/>
      <c r="O21" s="556"/>
      <c r="P21" s="558"/>
    </row>
    <row r="22" spans="1:16" ht="20.100000000000001" customHeight="1">
      <c r="A22" s="1536"/>
      <c r="B22" s="1498"/>
      <c r="C22" s="1499"/>
      <c r="D22" s="1500"/>
      <c r="E22" s="1487" t="s">
        <v>2111</v>
      </c>
      <c r="F22" s="1488"/>
      <c r="G22" s="1488"/>
      <c r="H22" s="1488"/>
      <c r="I22" s="1488"/>
      <c r="J22" s="1488"/>
      <c r="K22" s="1488"/>
      <c r="L22" s="1488"/>
      <c r="M22" s="1488"/>
      <c r="N22" s="554"/>
      <c r="O22" s="556"/>
      <c r="P22" s="558"/>
    </row>
    <row r="23" spans="1:16" ht="25.5" customHeight="1">
      <c r="A23" s="1489">
        <v>13</v>
      </c>
      <c r="B23" s="1492" t="s">
        <v>2477</v>
      </c>
      <c r="C23" s="1493"/>
      <c r="D23" s="1494"/>
      <c r="E23" s="1501" t="s">
        <v>2456</v>
      </c>
      <c r="F23" s="1505"/>
      <c r="G23" s="1509" t="s">
        <v>2459</v>
      </c>
      <c r="H23" s="1510"/>
      <c r="I23" s="1510"/>
      <c r="J23" s="1510"/>
      <c r="K23" s="1510"/>
      <c r="L23" s="1510"/>
      <c r="M23" s="1511"/>
      <c r="N23" s="554"/>
      <c r="O23" s="556"/>
      <c r="P23" s="558"/>
    </row>
    <row r="24" spans="1:16" ht="25.5" customHeight="1">
      <c r="A24" s="1490"/>
      <c r="B24" s="1495"/>
      <c r="C24" s="1496"/>
      <c r="D24" s="1497"/>
      <c r="E24" s="1506"/>
      <c r="F24" s="1507"/>
      <c r="G24" s="1509" t="s">
        <v>2460</v>
      </c>
      <c r="H24" s="1510"/>
      <c r="I24" s="1510"/>
      <c r="J24" s="1510"/>
      <c r="K24" s="1510"/>
      <c r="L24" s="1510"/>
      <c r="M24" s="1511"/>
      <c r="N24" s="554"/>
      <c r="O24" s="556"/>
      <c r="P24" s="558"/>
    </row>
    <row r="25" spans="1:16" ht="25.5" customHeight="1">
      <c r="A25" s="1490"/>
      <c r="B25" s="1495"/>
      <c r="C25" s="1496"/>
      <c r="D25" s="1497"/>
      <c r="E25" s="1502"/>
      <c r="F25" s="1508"/>
      <c r="G25" s="1509" t="s">
        <v>2461</v>
      </c>
      <c r="H25" s="1510"/>
      <c r="I25" s="1510"/>
      <c r="J25" s="1510"/>
      <c r="K25" s="1510"/>
      <c r="L25" s="1510"/>
      <c r="M25" s="1511"/>
      <c r="N25" s="554"/>
      <c r="O25" s="556"/>
      <c r="P25" s="558"/>
    </row>
    <row r="26" spans="1:16" ht="30.75" customHeight="1">
      <c r="A26" s="1490"/>
      <c r="B26" s="1495"/>
      <c r="C26" s="1496"/>
      <c r="D26" s="1497"/>
      <c r="E26" s="1501" t="s">
        <v>2458</v>
      </c>
      <c r="F26" s="1503" t="s">
        <v>2457</v>
      </c>
      <c r="G26" s="1509" t="s">
        <v>2462</v>
      </c>
      <c r="H26" s="1510"/>
      <c r="I26" s="1510"/>
      <c r="J26" s="1510"/>
      <c r="K26" s="1510"/>
      <c r="L26" s="1510"/>
      <c r="M26" s="1511"/>
      <c r="N26" s="554"/>
      <c r="O26" s="556"/>
      <c r="P26" s="558"/>
    </row>
    <row r="27" spans="1:16" ht="30.75" customHeight="1">
      <c r="A27" s="1490"/>
      <c r="B27" s="1495"/>
      <c r="C27" s="1496"/>
      <c r="D27" s="1497"/>
      <c r="E27" s="1502"/>
      <c r="F27" s="1504"/>
      <c r="G27" s="1509" t="s">
        <v>2463</v>
      </c>
      <c r="H27" s="1510"/>
      <c r="I27" s="1510"/>
      <c r="J27" s="1510"/>
      <c r="K27" s="1510"/>
      <c r="L27" s="1510"/>
      <c r="M27" s="1511"/>
      <c r="N27" s="554"/>
      <c r="O27" s="556"/>
      <c r="P27" s="558"/>
    </row>
    <row r="28" spans="1:16" ht="36" customHeight="1">
      <c r="A28" s="1491"/>
      <c r="B28" s="1498"/>
      <c r="C28" s="1499"/>
      <c r="D28" s="1500"/>
      <c r="E28" s="1513" t="s">
        <v>2467</v>
      </c>
      <c r="F28" s="1514"/>
      <c r="G28" s="1515"/>
      <c r="H28" s="1515"/>
      <c r="I28" s="1515"/>
      <c r="J28" s="1515"/>
      <c r="K28" s="1515"/>
      <c r="L28" s="1515"/>
      <c r="M28" s="1516"/>
      <c r="N28" s="554"/>
      <c r="O28" s="556"/>
      <c r="P28" s="558"/>
    </row>
    <row r="29" spans="1:16" ht="36" customHeight="1" thickBot="1">
      <c r="A29" s="472">
        <v>14</v>
      </c>
      <c r="B29" s="1527" t="s">
        <v>2478</v>
      </c>
      <c r="C29" s="1527"/>
      <c r="D29" s="1527"/>
      <c r="E29" s="1487" t="s">
        <v>2480</v>
      </c>
      <c r="F29" s="1488"/>
      <c r="G29" s="1488"/>
      <c r="H29" s="1488"/>
      <c r="I29" s="1488"/>
      <c r="J29" s="1488"/>
      <c r="K29" s="1488"/>
      <c r="L29" s="1488"/>
      <c r="M29" s="1488"/>
      <c r="N29" s="555"/>
      <c r="O29" s="556"/>
      <c r="P29" s="558"/>
    </row>
    <row r="30" spans="1:16" ht="21" customHeight="1"/>
    <row r="31" spans="1:16" ht="21" customHeight="1">
      <c r="B31" s="3" t="s">
        <v>169</v>
      </c>
      <c r="C31" s="278">
        <v>1</v>
      </c>
      <c r="E31" s="399"/>
    </row>
    <row r="32" spans="1:16" ht="21" customHeight="1">
      <c r="B32" s="3" t="s">
        <v>376</v>
      </c>
      <c r="C32" s="278">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G2+Gq160lG/WOp38oZ/ZJuvaWdFLdS8RF+3Mx1Vf53WMzTTD+wXATi5d8rpsPikmzmpAdp0NG/VPgJxUChcEqw==" saltValue="xqIcDewJJjf0ibFmiPOROA==" spinCount="100000" sheet="1" objects="1" scenarios="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formula1>$B$31:$B$32</formula1>
    </dataValidation>
    <dataValidation type="list" allowBlank="1" showInputMessage="1" showErrorMessage="1" sqref="O4:O29">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showZeros="0" view="pageBreakPreview" zoomScale="85" zoomScaleNormal="100" zoomScaleSheetLayoutView="85" workbookViewId="0">
      <selection activeCell="N26" sqref="N26"/>
    </sheetView>
  </sheetViews>
  <sheetFormatPr defaultRowHeight="13.2"/>
  <cols>
    <col min="1" max="1" width="3.33203125" style="431" customWidth="1"/>
    <col min="2" max="3" width="6.6640625" style="278" customWidth="1"/>
    <col min="4" max="4" width="7.44140625" style="278" customWidth="1"/>
    <col min="5" max="12" width="6.6640625" style="278" customWidth="1"/>
    <col min="13" max="13" width="8.88671875" style="278" customWidth="1"/>
    <col min="14" max="14" width="10" style="278" customWidth="1"/>
    <col min="15" max="15" width="5.77734375" style="278" customWidth="1"/>
    <col min="16" max="16" width="16.6640625" style="278" customWidth="1"/>
    <col min="17" max="18" width="8.109375" style="278" customWidth="1"/>
    <col min="19" max="254" width="9" style="278"/>
    <col min="255" max="255" width="3.33203125" style="278" customWidth="1"/>
    <col min="256" max="266" width="8.109375" style="278" customWidth="1"/>
    <col min="267" max="269" width="9.88671875" style="278" customWidth="1"/>
    <col min="270" max="271" width="8.109375" style="278" customWidth="1"/>
    <col min="272" max="272" width="3.44140625" style="278" customWidth="1"/>
    <col min="273" max="274" width="8.109375" style="278" customWidth="1"/>
    <col min="275" max="510" width="9" style="278"/>
    <col min="511" max="511" width="3.33203125" style="278" customWidth="1"/>
    <col min="512" max="522" width="8.109375" style="278" customWidth="1"/>
    <col min="523" max="525" width="9.88671875" style="278" customWidth="1"/>
    <col min="526" max="527" width="8.109375" style="278" customWidth="1"/>
    <col min="528" max="528" width="3.44140625" style="278" customWidth="1"/>
    <col min="529" max="530" width="8.109375" style="278" customWidth="1"/>
    <col min="531" max="766" width="9" style="278"/>
    <col min="767" max="767" width="3.33203125" style="278" customWidth="1"/>
    <col min="768" max="778" width="8.109375" style="278" customWidth="1"/>
    <col min="779" max="781" width="9.88671875" style="278" customWidth="1"/>
    <col min="782" max="783" width="8.109375" style="278" customWidth="1"/>
    <col min="784" max="784" width="3.44140625" style="278" customWidth="1"/>
    <col min="785" max="786" width="8.109375" style="278" customWidth="1"/>
    <col min="787" max="1022" width="9" style="278"/>
    <col min="1023" max="1023" width="3.33203125" style="278" customWidth="1"/>
    <col min="1024" max="1034" width="8.109375" style="278" customWidth="1"/>
    <col min="1035" max="1037" width="9.88671875" style="278" customWidth="1"/>
    <col min="1038" max="1039" width="8.109375" style="278" customWidth="1"/>
    <col min="1040" max="1040" width="3.44140625" style="278" customWidth="1"/>
    <col min="1041" max="1042" width="8.109375" style="278" customWidth="1"/>
    <col min="1043" max="1278" width="9" style="278"/>
    <col min="1279" max="1279" width="3.33203125" style="278" customWidth="1"/>
    <col min="1280" max="1290" width="8.109375" style="278" customWidth="1"/>
    <col min="1291" max="1293" width="9.88671875" style="278" customWidth="1"/>
    <col min="1294" max="1295" width="8.109375" style="278" customWidth="1"/>
    <col min="1296" max="1296" width="3.44140625" style="278" customWidth="1"/>
    <col min="1297" max="1298" width="8.109375" style="278" customWidth="1"/>
    <col min="1299" max="1534" width="9" style="278"/>
    <col min="1535" max="1535" width="3.33203125" style="278" customWidth="1"/>
    <col min="1536" max="1546" width="8.109375" style="278" customWidth="1"/>
    <col min="1547" max="1549" width="9.88671875" style="278" customWidth="1"/>
    <col min="1550" max="1551" width="8.109375" style="278" customWidth="1"/>
    <col min="1552" max="1552" width="3.44140625" style="278" customWidth="1"/>
    <col min="1553" max="1554" width="8.109375" style="278" customWidth="1"/>
    <col min="1555" max="1790" width="9" style="278"/>
    <col min="1791" max="1791" width="3.33203125" style="278" customWidth="1"/>
    <col min="1792" max="1802" width="8.109375" style="278" customWidth="1"/>
    <col min="1803" max="1805" width="9.88671875" style="278" customWidth="1"/>
    <col min="1806" max="1807" width="8.109375" style="278" customWidth="1"/>
    <col min="1808" max="1808" width="3.44140625" style="278" customWidth="1"/>
    <col min="1809" max="1810" width="8.109375" style="278" customWidth="1"/>
    <col min="1811" max="2046" width="9" style="278"/>
    <col min="2047" max="2047" width="3.33203125" style="278" customWidth="1"/>
    <col min="2048" max="2058" width="8.109375" style="278" customWidth="1"/>
    <col min="2059" max="2061" width="9.88671875" style="278" customWidth="1"/>
    <col min="2062" max="2063" width="8.109375" style="278" customWidth="1"/>
    <col min="2064" max="2064" width="3.44140625" style="278" customWidth="1"/>
    <col min="2065" max="2066" width="8.109375" style="278" customWidth="1"/>
    <col min="2067" max="2302" width="9" style="278"/>
    <col min="2303" max="2303" width="3.33203125" style="278" customWidth="1"/>
    <col min="2304" max="2314" width="8.109375" style="278" customWidth="1"/>
    <col min="2315" max="2317" width="9.88671875" style="278" customWidth="1"/>
    <col min="2318" max="2319" width="8.109375" style="278" customWidth="1"/>
    <col min="2320" max="2320" width="3.44140625" style="278" customWidth="1"/>
    <col min="2321" max="2322" width="8.109375" style="278" customWidth="1"/>
    <col min="2323" max="2558" width="9" style="278"/>
    <col min="2559" max="2559" width="3.33203125" style="278" customWidth="1"/>
    <col min="2560" max="2570" width="8.109375" style="278" customWidth="1"/>
    <col min="2571" max="2573" width="9.88671875" style="278" customWidth="1"/>
    <col min="2574" max="2575" width="8.109375" style="278" customWidth="1"/>
    <col min="2576" max="2576" width="3.44140625" style="278" customWidth="1"/>
    <col min="2577" max="2578" width="8.109375" style="278" customWidth="1"/>
    <col min="2579" max="2814" width="9" style="278"/>
    <col min="2815" max="2815" width="3.33203125" style="278" customWidth="1"/>
    <col min="2816" max="2826" width="8.109375" style="278" customWidth="1"/>
    <col min="2827" max="2829" width="9.88671875" style="278" customWidth="1"/>
    <col min="2830" max="2831" width="8.109375" style="278" customWidth="1"/>
    <col min="2832" max="2832" width="3.44140625" style="278" customWidth="1"/>
    <col min="2833" max="2834" width="8.109375" style="278" customWidth="1"/>
    <col min="2835" max="3070" width="9" style="278"/>
    <col min="3071" max="3071" width="3.33203125" style="278" customWidth="1"/>
    <col min="3072" max="3082" width="8.109375" style="278" customWidth="1"/>
    <col min="3083" max="3085" width="9.88671875" style="278" customWidth="1"/>
    <col min="3086" max="3087" width="8.109375" style="278" customWidth="1"/>
    <col min="3088" max="3088" width="3.44140625" style="278" customWidth="1"/>
    <col min="3089" max="3090" width="8.109375" style="278" customWidth="1"/>
    <col min="3091" max="3326" width="9" style="278"/>
    <col min="3327" max="3327" width="3.33203125" style="278" customWidth="1"/>
    <col min="3328" max="3338" width="8.109375" style="278" customWidth="1"/>
    <col min="3339" max="3341" width="9.88671875" style="278" customWidth="1"/>
    <col min="3342" max="3343" width="8.109375" style="278" customWidth="1"/>
    <col min="3344" max="3344" width="3.44140625" style="278" customWidth="1"/>
    <col min="3345" max="3346" width="8.109375" style="278" customWidth="1"/>
    <col min="3347" max="3582" width="9" style="278"/>
    <col min="3583" max="3583" width="3.33203125" style="278" customWidth="1"/>
    <col min="3584" max="3594" width="8.109375" style="278" customWidth="1"/>
    <col min="3595" max="3597" width="9.88671875" style="278" customWidth="1"/>
    <col min="3598" max="3599" width="8.109375" style="278" customWidth="1"/>
    <col min="3600" max="3600" width="3.44140625" style="278" customWidth="1"/>
    <col min="3601" max="3602" width="8.109375" style="278" customWidth="1"/>
    <col min="3603" max="3838" width="9" style="278"/>
    <col min="3839" max="3839" width="3.33203125" style="278" customWidth="1"/>
    <col min="3840" max="3850" width="8.109375" style="278" customWidth="1"/>
    <col min="3851" max="3853" width="9.88671875" style="278" customWidth="1"/>
    <col min="3854" max="3855" width="8.109375" style="278" customWidth="1"/>
    <col min="3856" max="3856" width="3.44140625" style="278" customWidth="1"/>
    <col min="3857" max="3858" width="8.109375" style="278" customWidth="1"/>
    <col min="3859" max="4094" width="9" style="278"/>
    <col min="4095" max="4095" width="3.33203125" style="278" customWidth="1"/>
    <col min="4096" max="4106" width="8.109375" style="278" customWidth="1"/>
    <col min="4107" max="4109" width="9.88671875" style="278" customWidth="1"/>
    <col min="4110" max="4111" width="8.109375" style="278" customWidth="1"/>
    <col min="4112" max="4112" width="3.44140625" style="278" customWidth="1"/>
    <col min="4113" max="4114" width="8.109375" style="278" customWidth="1"/>
    <col min="4115" max="4350" width="9" style="278"/>
    <col min="4351" max="4351" width="3.33203125" style="278" customWidth="1"/>
    <col min="4352" max="4362" width="8.109375" style="278" customWidth="1"/>
    <col min="4363" max="4365" width="9.88671875" style="278" customWidth="1"/>
    <col min="4366" max="4367" width="8.109375" style="278" customWidth="1"/>
    <col min="4368" max="4368" width="3.44140625" style="278" customWidth="1"/>
    <col min="4369" max="4370" width="8.109375" style="278" customWidth="1"/>
    <col min="4371" max="4606" width="9" style="278"/>
    <col min="4607" max="4607" width="3.33203125" style="278" customWidth="1"/>
    <col min="4608" max="4618" width="8.109375" style="278" customWidth="1"/>
    <col min="4619" max="4621" width="9.88671875" style="278" customWidth="1"/>
    <col min="4622" max="4623" width="8.109375" style="278" customWidth="1"/>
    <col min="4624" max="4624" width="3.44140625" style="278" customWidth="1"/>
    <col min="4625" max="4626" width="8.109375" style="278" customWidth="1"/>
    <col min="4627" max="4862" width="9" style="278"/>
    <col min="4863" max="4863" width="3.33203125" style="278" customWidth="1"/>
    <col min="4864" max="4874" width="8.109375" style="278" customWidth="1"/>
    <col min="4875" max="4877" width="9.88671875" style="278" customWidth="1"/>
    <col min="4878" max="4879" width="8.109375" style="278" customWidth="1"/>
    <col min="4880" max="4880" width="3.44140625" style="278" customWidth="1"/>
    <col min="4881" max="4882" width="8.109375" style="278" customWidth="1"/>
    <col min="4883" max="5118" width="9" style="278"/>
    <col min="5119" max="5119" width="3.33203125" style="278" customWidth="1"/>
    <col min="5120" max="5130" width="8.109375" style="278" customWidth="1"/>
    <col min="5131" max="5133" width="9.88671875" style="278" customWidth="1"/>
    <col min="5134" max="5135" width="8.109375" style="278" customWidth="1"/>
    <col min="5136" max="5136" width="3.44140625" style="278" customWidth="1"/>
    <col min="5137" max="5138" width="8.109375" style="278" customWidth="1"/>
    <col min="5139" max="5374" width="9" style="278"/>
    <col min="5375" max="5375" width="3.33203125" style="278" customWidth="1"/>
    <col min="5376" max="5386" width="8.109375" style="278" customWidth="1"/>
    <col min="5387" max="5389" width="9.88671875" style="278" customWidth="1"/>
    <col min="5390" max="5391" width="8.109375" style="278" customWidth="1"/>
    <col min="5392" max="5392" width="3.44140625" style="278" customWidth="1"/>
    <col min="5393" max="5394" width="8.109375" style="278" customWidth="1"/>
    <col min="5395" max="5630" width="9" style="278"/>
    <col min="5631" max="5631" width="3.33203125" style="278" customWidth="1"/>
    <col min="5632" max="5642" width="8.109375" style="278" customWidth="1"/>
    <col min="5643" max="5645" width="9.88671875" style="278" customWidth="1"/>
    <col min="5646" max="5647" width="8.109375" style="278" customWidth="1"/>
    <col min="5648" max="5648" width="3.44140625" style="278" customWidth="1"/>
    <col min="5649" max="5650" width="8.109375" style="278" customWidth="1"/>
    <col min="5651" max="5886" width="9" style="278"/>
    <col min="5887" max="5887" width="3.33203125" style="278" customWidth="1"/>
    <col min="5888" max="5898" width="8.109375" style="278" customWidth="1"/>
    <col min="5899" max="5901" width="9.88671875" style="278" customWidth="1"/>
    <col min="5902" max="5903" width="8.109375" style="278" customWidth="1"/>
    <col min="5904" max="5904" width="3.44140625" style="278" customWidth="1"/>
    <col min="5905" max="5906" width="8.109375" style="278" customWidth="1"/>
    <col min="5907" max="6142" width="9" style="278"/>
    <col min="6143" max="6143" width="3.33203125" style="278" customWidth="1"/>
    <col min="6144" max="6154" width="8.109375" style="278" customWidth="1"/>
    <col min="6155" max="6157" width="9.88671875" style="278" customWidth="1"/>
    <col min="6158" max="6159" width="8.109375" style="278" customWidth="1"/>
    <col min="6160" max="6160" width="3.44140625" style="278" customWidth="1"/>
    <col min="6161" max="6162" width="8.109375" style="278" customWidth="1"/>
    <col min="6163" max="6398" width="9" style="278"/>
    <col min="6399" max="6399" width="3.33203125" style="278" customWidth="1"/>
    <col min="6400" max="6410" width="8.109375" style="278" customWidth="1"/>
    <col min="6411" max="6413" width="9.88671875" style="278" customWidth="1"/>
    <col min="6414" max="6415" width="8.109375" style="278" customWidth="1"/>
    <col min="6416" max="6416" width="3.44140625" style="278" customWidth="1"/>
    <col min="6417" max="6418" width="8.109375" style="278" customWidth="1"/>
    <col min="6419" max="6654" width="9" style="278"/>
    <col min="6655" max="6655" width="3.33203125" style="278" customWidth="1"/>
    <col min="6656" max="6666" width="8.109375" style="278" customWidth="1"/>
    <col min="6667" max="6669" width="9.88671875" style="278" customWidth="1"/>
    <col min="6670" max="6671" width="8.109375" style="278" customWidth="1"/>
    <col min="6672" max="6672" width="3.44140625" style="278" customWidth="1"/>
    <col min="6673" max="6674" width="8.109375" style="278" customWidth="1"/>
    <col min="6675" max="6910" width="9" style="278"/>
    <col min="6911" max="6911" width="3.33203125" style="278" customWidth="1"/>
    <col min="6912" max="6922" width="8.109375" style="278" customWidth="1"/>
    <col min="6923" max="6925" width="9.88671875" style="278" customWidth="1"/>
    <col min="6926" max="6927" width="8.109375" style="278" customWidth="1"/>
    <col min="6928" max="6928" width="3.44140625" style="278" customWidth="1"/>
    <col min="6929" max="6930" width="8.109375" style="278" customWidth="1"/>
    <col min="6931" max="7166" width="9" style="278"/>
    <col min="7167" max="7167" width="3.33203125" style="278" customWidth="1"/>
    <col min="7168" max="7178" width="8.109375" style="278" customWidth="1"/>
    <col min="7179" max="7181" width="9.88671875" style="278" customWidth="1"/>
    <col min="7182" max="7183" width="8.109375" style="278" customWidth="1"/>
    <col min="7184" max="7184" width="3.44140625" style="278" customWidth="1"/>
    <col min="7185" max="7186" width="8.109375" style="278" customWidth="1"/>
    <col min="7187" max="7422" width="9" style="278"/>
    <col min="7423" max="7423" width="3.33203125" style="278" customWidth="1"/>
    <col min="7424" max="7434" width="8.109375" style="278" customWidth="1"/>
    <col min="7435" max="7437" width="9.88671875" style="278" customWidth="1"/>
    <col min="7438" max="7439" width="8.109375" style="278" customWidth="1"/>
    <col min="7440" max="7440" width="3.44140625" style="278" customWidth="1"/>
    <col min="7441" max="7442" width="8.109375" style="278" customWidth="1"/>
    <col min="7443" max="7678" width="9" style="278"/>
    <col min="7679" max="7679" width="3.33203125" style="278" customWidth="1"/>
    <col min="7680" max="7690" width="8.109375" style="278" customWidth="1"/>
    <col min="7691" max="7693" width="9.88671875" style="278" customWidth="1"/>
    <col min="7694" max="7695" width="8.109375" style="278" customWidth="1"/>
    <col min="7696" max="7696" width="3.44140625" style="278" customWidth="1"/>
    <col min="7697" max="7698" width="8.109375" style="278" customWidth="1"/>
    <col min="7699" max="7934" width="9" style="278"/>
    <col min="7935" max="7935" width="3.33203125" style="278" customWidth="1"/>
    <col min="7936" max="7946" width="8.109375" style="278" customWidth="1"/>
    <col min="7947" max="7949" width="9.88671875" style="278" customWidth="1"/>
    <col min="7950" max="7951" width="8.109375" style="278" customWidth="1"/>
    <col min="7952" max="7952" width="3.44140625" style="278" customWidth="1"/>
    <col min="7953" max="7954" width="8.109375" style="278" customWidth="1"/>
    <col min="7955" max="8190" width="9" style="278"/>
    <col min="8191" max="8191" width="3.33203125" style="278" customWidth="1"/>
    <col min="8192" max="8202" width="8.109375" style="278" customWidth="1"/>
    <col min="8203" max="8205" width="9.88671875" style="278" customWidth="1"/>
    <col min="8206" max="8207" width="8.109375" style="278" customWidth="1"/>
    <col min="8208" max="8208" width="3.44140625" style="278" customWidth="1"/>
    <col min="8209" max="8210" width="8.109375" style="278" customWidth="1"/>
    <col min="8211" max="8446" width="9" style="278"/>
    <col min="8447" max="8447" width="3.33203125" style="278" customWidth="1"/>
    <col min="8448" max="8458" width="8.109375" style="278" customWidth="1"/>
    <col min="8459" max="8461" width="9.88671875" style="278" customWidth="1"/>
    <col min="8462" max="8463" width="8.109375" style="278" customWidth="1"/>
    <col min="8464" max="8464" width="3.44140625" style="278" customWidth="1"/>
    <col min="8465" max="8466" width="8.109375" style="278" customWidth="1"/>
    <col min="8467" max="8702" width="9" style="278"/>
    <col min="8703" max="8703" width="3.33203125" style="278" customWidth="1"/>
    <col min="8704" max="8714" width="8.109375" style="278" customWidth="1"/>
    <col min="8715" max="8717" width="9.88671875" style="278" customWidth="1"/>
    <col min="8718" max="8719" width="8.109375" style="278" customWidth="1"/>
    <col min="8720" max="8720" width="3.44140625" style="278" customWidth="1"/>
    <col min="8721" max="8722" width="8.109375" style="278" customWidth="1"/>
    <col min="8723" max="8958" width="9" style="278"/>
    <col min="8959" max="8959" width="3.33203125" style="278" customWidth="1"/>
    <col min="8960" max="8970" width="8.109375" style="278" customWidth="1"/>
    <col min="8971" max="8973" width="9.88671875" style="278" customWidth="1"/>
    <col min="8974" max="8975" width="8.109375" style="278" customWidth="1"/>
    <col min="8976" max="8976" width="3.44140625" style="278" customWidth="1"/>
    <col min="8977" max="8978" width="8.109375" style="278" customWidth="1"/>
    <col min="8979" max="9214" width="9" style="278"/>
    <col min="9215" max="9215" width="3.33203125" style="278" customWidth="1"/>
    <col min="9216" max="9226" width="8.109375" style="278" customWidth="1"/>
    <col min="9227" max="9229" width="9.88671875" style="278" customWidth="1"/>
    <col min="9230" max="9231" width="8.109375" style="278" customWidth="1"/>
    <col min="9232" max="9232" width="3.44140625" style="278" customWidth="1"/>
    <col min="9233" max="9234" width="8.109375" style="278" customWidth="1"/>
    <col min="9235" max="9470" width="9" style="278"/>
    <col min="9471" max="9471" width="3.33203125" style="278" customWidth="1"/>
    <col min="9472" max="9482" width="8.109375" style="278" customWidth="1"/>
    <col min="9483" max="9485" width="9.88671875" style="278" customWidth="1"/>
    <col min="9486" max="9487" width="8.109375" style="278" customWidth="1"/>
    <col min="9488" max="9488" width="3.44140625" style="278" customWidth="1"/>
    <col min="9489" max="9490" width="8.109375" style="278" customWidth="1"/>
    <col min="9491" max="9726" width="9" style="278"/>
    <col min="9727" max="9727" width="3.33203125" style="278" customWidth="1"/>
    <col min="9728" max="9738" width="8.109375" style="278" customWidth="1"/>
    <col min="9739" max="9741" width="9.88671875" style="278" customWidth="1"/>
    <col min="9742" max="9743" width="8.109375" style="278" customWidth="1"/>
    <col min="9744" max="9744" width="3.44140625" style="278" customWidth="1"/>
    <col min="9745" max="9746" width="8.109375" style="278" customWidth="1"/>
    <col min="9747" max="9982" width="9" style="278"/>
    <col min="9983" max="9983" width="3.33203125" style="278" customWidth="1"/>
    <col min="9984" max="9994" width="8.109375" style="278" customWidth="1"/>
    <col min="9995" max="9997" width="9.88671875" style="278" customWidth="1"/>
    <col min="9998" max="9999" width="8.109375" style="278" customWidth="1"/>
    <col min="10000" max="10000" width="3.44140625" style="278" customWidth="1"/>
    <col min="10001" max="10002" width="8.109375" style="278" customWidth="1"/>
    <col min="10003" max="10238" width="9" style="278"/>
    <col min="10239" max="10239" width="3.33203125" style="278" customWidth="1"/>
    <col min="10240" max="10250" width="8.109375" style="278" customWidth="1"/>
    <col min="10251" max="10253" width="9.88671875" style="278" customWidth="1"/>
    <col min="10254" max="10255" width="8.109375" style="278" customWidth="1"/>
    <col min="10256" max="10256" width="3.44140625" style="278" customWidth="1"/>
    <col min="10257" max="10258" width="8.109375" style="278" customWidth="1"/>
    <col min="10259" max="10494" width="9" style="278"/>
    <col min="10495" max="10495" width="3.33203125" style="278" customWidth="1"/>
    <col min="10496" max="10506" width="8.109375" style="278" customWidth="1"/>
    <col min="10507" max="10509" width="9.88671875" style="278" customWidth="1"/>
    <col min="10510" max="10511" width="8.109375" style="278" customWidth="1"/>
    <col min="10512" max="10512" width="3.44140625" style="278" customWidth="1"/>
    <col min="10513" max="10514" width="8.109375" style="278" customWidth="1"/>
    <col min="10515" max="10750" width="9" style="278"/>
    <col min="10751" max="10751" width="3.33203125" style="278" customWidth="1"/>
    <col min="10752" max="10762" width="8.109375" style="278" customWidth="1"/>
    <col min="10763" max="10765" width="9.88671875" style="278" customWidth="1"/>
    <col min="10766" max="10767" width="8.109375" style="278" customWidth="1"/>
    <col min="10768" max="10768" width="3.44140625" style="278" customWidth="1"/>
    <col min="10769" max="10770" width="8.109375" style="278" customWidth="1"/>
    <col min="10771" max="11006" width="9" style="278"/>
    <col min="11007" max="11007" width="3.33203125" style="278" customWidth="1"/>
    <col min="11008" max="11018" width="8.109375" style="278" customWidth="1"/>
    <col min="11019" max="11021" width="9.88671875" style="278" customWidth="1"/>
    <col min="11022" max="11023" width="8.109375" style="278" customWidth="1"/>
    <col min="11024" max="11024" width="3.44140625" style="278" customWidth="1"/>
    <col min="11025" max="11026" width="8.109375" style="278" customWidth="1"/>
    <col min="11027" max="11262" width="9" style="278"/>
    <col min="11263" max="11263" width="3.33203125" style="278" customWidth="1"/>
    <col min="11264" max="11274" width="8.109375" style="278" customWidth="1"/>
    <col min="11275" max="11277" width="9.88671875" style="278" customWidth="1"/>
    <col min="11278" max="11279" width="8.109375" style="278" customWidth="1"/>
    <col min="11280" max="11280" width="3.44140625" style="278" customWidth="1"/>
    <col min="11281" max="11282" width="8.109375" style="278" customWidth="1"/>
    <col min="11283" max="11518" width="9" style="278"/>
    <col min="11519" max="11519" width="3.33203125" style="278" customWidth="1"/>
    <col min="11520" max="11530" width="8.109375" style="278" customWidth="1"/>
    <col min="11531" max="11533" width="9.88671875" style="278" customWidth="1"/>
    <col min="11534" max="11535" width="8.109375" style="278" customWidth="1"/>
    <col min="11536" max="11536" width="3.44140625" style="278" customWidth="1"/>
    <col min="11537" max="11538" width="8.109375" style="278" customWidth="1"/>
    <col min="11539" max="11774" width="9" style="278"/>
    <col min="11775" max="11775" width="3.33203125" style="278" customWidth="1"/>
    <col min="11776" max="11786" width="8.109375" style="278" customWidth="1"/>
    <col min="11787" max="11789" width="9.88671875" style="278" customWidth="1"/>
    <col min="11790" max="11791" width="8.109375" style="278" customWidth="1"/>
    <col min="11792" max="11792" width="3.44140625" style="278" customWidth="1"/>
    <col min="11793" max="11794" width="8.109375" style="278" customWidth="1"/>
    <col min="11795" max="12030" width="9" style="278"/>
    <col min="12031" max="12031" width="3.33203125" style="278" customWidth="1"/>
    <col min="12032" max="12042" width="8.109375" style="278" customWidth="1"/>
    <col min="12043" max="12045" width="9.88671875" style="278" customWidth="1"/>
    <col min="12046" max="12047" width="8.109375" style="278" customWidth="1"/>
    <col min="12048" max="12048" width="3.44140625" style="278" customWidth="1"/>
    <col min="12049" max="12050" width="8.109375" style="278" customWidth="1"/>
    <col min="12051" max="12286" width="9" style="278"/>
    <col min="12287" max="12287" width="3.33203125" style="278" customWidth="1"/>
    <col min="12288" max="12298" width="8.109375" style="278" customWidth="1"/>
    <col min="12299" max="12301" width="9.88671875" style="278" customWidth="1"/>
    <col min="12302" max="12303" width="8.109375" style="278" customWidth="1"/>
    <col min="12304" max="12304" width="3.44140625" style="278" customWidth="1"/>
    <col min="12305" max="12306" width="8.109375" style="278" customWidth="1"/>
    <col min="12307" max="12542" width="9" style="278"/>
    <col min="12543" max="12543" width="3.33203125" style="278" customWidth="1"/>
    <col min="12544" max="12554" width="8.109375" style="278" customWidth="1"/>
    <col min="12555" max="12557" width="9.88671875" style="278" customWidth="1"/>
    <col min="12558" max="12559" width="8.109375" style="278" customWidth="1"/>
    <col min="12560" max="12560" width="3.44140625" style="278" customWidth="1"/>
    <col min="12561" max="12562" width="8.109375" style="278" customWidth="1"/>
    <col min="12563" max="12798" width="9" style="278"/>
    <col min="12799" max="12799" width="3.33203125" style="278" customWidth="1"/>
    <col min="12800" max="12810" width="8.109375" style="278" customWidth="1"/>
    <col min="12811" max="12813" width="9.88671875" style="278" customWidth="1"/>
    <col min="12814" max="12815" width="8.109375" style="278" customWidth="1"/>
    <col min="12816" max="12816" width="3.44140625" style="278" customWidth="1"/>
    <col min="12817" max="12818" width="8.109375" style="278" customWidth="1"/>
    <col min="12819" max="13054" width="9" style="278"/>
    <col min="13055" max="13055" width="3.33203125" style="278" customWidth="1"/>
    <col min="13056" max="13066" width="8.109375" style="278" customWidth="1"/>
    <col min="13067" max="13069" width="9.88671875" style="278" customWidth="1"/>
    <col min="13070" max="13071" width="8.109375" style="278" customWidth="1"/>
    <col min="13072" max="13072" width="3.44140625" style="278" customWidth="1"/>
    <col min="13073" max="13074" width="8.109375" style="278" customWidth="1"/>
    <col min="13075" max="13310" width="9" style="278"/>
    <col min="13311" max="13311" width="3.33203125" style="278" customWidth="1"/>
    <col min="13312" max="13322" width="8.109375" style="278" customWidth="1"/>
    <col min="13323" max="13325" width="9.88671875" style="278" customWidth="1"/>
    <col min="13326" max="13327" width="8.109375" style="278" customWidth="1"/>
    <col min="13328" max="13328" width="3.44140625" style="278" customWidth="1"/>
    <col min="13329" max="13330" width="8.109375" style="278" customWidth="1"/>
    <col min="13331" max="13566" width="9" style="278"/>
    <col min="13567" max="13567" width="3.33203125" style="278" customWidth="1"/>
    <col min="13568" max="13578" width="8.109375" style="278" customWidth="1"/>
    <col min="13579" max="13581" width="9.88671875" style="278" customWidth="1"/>
    <col min="13582" max="13583" width="8.109375" style="278" customWidth="1"/>
    <col min="13584" max="13584" width="3.44140625" style="278" customWidth="1"/>
    <col min="13585" max="13586" width="8.109375" style="278" customWidth="1"/>
    <col min="13587" max="13822" width="9" style="278"/>
    <col min="13823" max="13823" width="3.33203125" style="278" customWidth="1"/>
    <col min="13824" max="13834" width="8.109375" style="278" customWidth="1"/>
    <col min="13835" max="13837" width="9.88671875" style="278" customWidth="1"/>
    <col min="13838" max="13839" width="8.109375" style="278" customWidth="1"/>
    <col min="13840" max="13840" width="3.44140625" style="278" customWidth="1"/>
    <col min="13841" max="13842" width="8.109375" style="278" customWidth="1"/>
    <col min="13843" max="14078" width="9" style="278"/>
    <col min="14079" max="14079" width="3.33203125" style="278" customWidth="1"/>
    <col min="14080" max="14090" width="8.109375" style="278" customWidth="1"/>
    <col min="14091" max="14093" width="9.88671875" style="278" customWidth="1"/>
    <col min="14094" max="14095" width="8.109375" style="278" customWidth="1"/>
    <col min="14096" max="14096" width="3.44140625" style="278" customWidth="1"/>
    <col min="14097" max="14098" width="8.109375" style="278" customWidth="1"/>
    <col min="14099" max="14334" width="9" style="278"/>
    <col min="14335" max="14335" width="3.33203125" style="278" customWidth="1"/>
    <col min="14336" max="14346" width="8.109375" style="278" customWidth="1"/>
    <col min="14347" max="14349" width="9.88671875" style="278" customWidth="1"/>
    <col min="14350" max="14351" width="8.109375" style="278" customWidth="1"/>
    <col min="14352" max="14352" width="3.44140625" style="278" customWidth="1"/>
    <col min="14353" max="14354" width="8.109375" style="278" customWidth="1"/>
    <col min="14355" max="14590" width="9" style="278"/>
    <col min="14591" max="14591" width="3.33203125" style="278" customWidth="1"/>
    <col min="14592" max="14602" width="8.109375" style="278" customWidth="1"/>
    <col min="14603" max="14605" width="9.88671875" style="278" customWidth="1"/>
    <col min="14606" max="14607" width="8.109375" style="278" customWidth="1"/>
    <col min="14608" max="14608" width="3.44140625" style="278" customWidth="1"/>
    <col min="14609" max="14610" width="8.109375" style="278" customWidth="1"/>
    <col min="14611" max="14846" width="9" style="278"/>
    <col min="14847" max="14847" width="3.33203125" style="278" customWidth="1"/>
    <col min="14848" max="14858" width="8.109375" style="278" customWidth="1"/>
    <col min="14859" max="14861" width="9.88671875" style="278" customWidth="1"/>
    <col min="14862" max="14863" width="8.109375" style="278" customWidth="1"/>
    <col min="14864" max="14864" width="3.44140625" style="278" customWidth="1"/>
    <col min="14865" max="14866" width="8.109375" style="278" customWidth="1"/>
    <col min="14867" max="15102" width="9" style="278"/>
    <col min="15103" max="15103" width="3.33203125" style="278" customWidth="1"/>
    <col min="15104" max="15114" width="8.109375" style="278" customWidth="1"/>
    <col min="15115" max="15117" width="9.88671875" style="278" customWidth="1"/>
    <col min="15118" max="15119" width="8.109375" style="278" customWidth="1"/>
    <col min="15120" max="15120" width="3.44140625" style="278" customWidth="1"/>
    <col min="15121" max="15122" width="8.109375" style="278" customWidth="1"/>
    <col min="15123" max="15358" width="9" style="278"/>
    <col min="15359" max="15359" width="3.33203125" style="278" customWidth="1"/>
    <col min="15360" max="15370" width="8.109375" style="278" customWidth="1"/>
    <col min="15371" max="15373" width="9.88671875" style="278" customWidth="1"/>
    <col min="15374" max="15375" width="8.109375" style="278" customWidth="1"/>
    <col min="15376" max="15376" width="3.44140625" style="278" customWidth="1"/>
    <col min="15377" max="15378" width="8.109375" style="278" customWidth="1"/>
    <col min="15379" max="15614" width="9" style="278"/>
    <col min="15615" max="15615" width="3.33203125" style="278" customWidth="1"/>
    <col min="15616" max="15626" width="8.109375" style="278" customWidth="1"/>
    <col min="15627" max="15629" width="9.88671875" style="278" customWidth="1"/>
    <col min="15630" max="15631" width="8.109375" style="278" customWidth="1"/>
    <col min="15632" max="15632" width="3.44140625" style="278" customWidth="1"/>
    <col min="15633" max="15634" width="8.109375" style="278" customWidth="1"/>
    <col min="15635" max="15870" width="9" style="278"/>
    <col min="15871" max="15871" width="3.33203125" style="278" customWidth="1"/>
    <col min="15872" max="15882" width="8.109375" style="278" customWidth="1"/>
    <col min="15883" max="15885" width="9.88671875" style="278" customWidth="1"/>
    <col min="15886" max="15887" width="8.109375" style="278" customWidth="1"/>
    <col min="15888" max="15888" width="3.44140625" style="278" customWidth="1"/>
    <col min="15889" max="15890" width="8.109375" style="278" customWidth="1"/>
    <col min="15891" max="16126" width="9" style="278"/>
    <col min="16127" max="16127" width="3.33203125" style="278" customWidth="1"/>
    <col min="16128" max="16138" width="8.109375" style="278" customWidth="1"/>
    <col min="16139" max="16141" width="9.88671875" style="278" customWidth="1"/>
    <col min="16142" max="16143" width="8.109375" style="278" customWidth="1"/>
    <col min="16144" max="16144" width="3.44140625" style="278" customWidth="1"/>
    <col min="16145" max="16146" width="8.109375" style="278" customWidth="1"/>
    <col min="16147" max="16384" width="9" style="278"/>
  </cols>
  <sheetData>
    <row r="1" spans="1:18" ht="27" customHeight="1">
      <c r="A1" s="428"/>
      <c r="C1" s="429"/>
      <c r="D1" s="429"/>
      <c r="E1" s="429"/>
      <c r="F1" s="429"/>
      <c r="H1" s="429" t="s">
        <v>2386</v>
      </c>
      <c r="I1" s="429"/>
      <c r="J1" s="429"/>
      <c r="K1" s="429"/>
      <c r="L1" s="429"/>
      <c r="M1" s="429"/>
      <c r="N1" s="429"/>
      <c r="O1" s="429"/>
      <c r="P1" s="430"/>
      <c r="Q1" s="429"/>
    </row>
    <row r="2" spans="1:18" ht="15.9" customHeight="1" thickBot="1">
      <c r="B2" s="431"/>
      <c r="C2" s="431"/>
      <c r="D2" s="431"/>
      <c r="E2" s="431"/>
      <c r="F2" s="469"/>
      <c r="G2" s="470"/>
      <c r="H2" s="431"/>
      <c r="I2" s="431"/>
      <c r="J2" s="431"/>
      <c r="K2" s="431"/>
    </row>
    <row r="3" spans="1:18" ht="64.5" customHeight="1" thickBot="1">
      <c r="A3" s="452" t="s">
        <v>1823</v>
      </c>
      <c r="B3" s="1531" t="s">
        <v>2092</v>
      </c>
      <c r="C3" s="1531"/>
      <c r="D3" s="1531"/>
      <c r="E3" s="1532" t="s">
        <v>2093</v>
      </c>
      <c r="F3" s="1533"/>
      <c r="G3" s="1533"/>
      <c r="H3" s="1533"/>
      <c r="I3" s="1533"/>
      <c r="J3" s="1533"/>
      <c r="K3" s="1533"/>
      <c r="L3" s="1533"/>
      <c r="M3" s="1533"/>
      <c r="N3" s="453" t="s">
        <v>2487</v>
      </c>
      <c r="O3" s="454" t="s">
        <v>1825</v>
      </c>
      <c r="P3" s="452" t="s">
        <v>2094</v>
      </c>
    </row>
    <row r="4" spans="1:18" ht="36" customHeight="1" thickTop="1">
      <c r="A4" s="434" t="s">
        <v>763</v>
      </c>
      <c r="B4" s="1512" t="s">
        <v>2203</v>
      </c>
      <c r="C4" s="1512"/>
      <c r="D4" s="1512"/>
      <c r="E4" s="1513" t="s">
        <v>2096</v>
      </c>
      <c r="F4" s="1514"/>
      <c r="G4" s="1514"/>
      <c r="H4" s="1514"/>
      <c r="I4" s="1514"/>
      <c r="J4" s="1514"/>
      <c r="K4" s="1514"/>
      <c r="L4" s="1514"/>
      <c r="M4" s="1514"/>
      <c r="N4" s="553"/>
      <c r="O4" s="556"/>
      <c r="P4" s="557"/>
      <c r="R4" s="546" t="s">
        <v>2484</v>
      </c>
    </row>
    <row r="5" spans="1:18" ht="24.75" customHeight="1">
      <c r="A5" s="1489">
        <v>1</v>
      </c>
      <c r="B5" s="1517" t="s">
        <v>2439</v>
      </c>
      <c r="C5" s="1518"/>
      <c r="D5" s="1519"/>
      <c r="E5" s="1513" t="s">
        <v>2466</v>
      </c>
      <c r="F5" s="1514"/>
      <c r="G5" s="1514"/>
      <c r="H5" s="1514"/>
      <c r="I5" s="1514"/>
      <c r="J5" s="1514"/>
      <c r="K5" s="1514"/>
      <c r="L5" s="1514"/>
      <c r="M5" s="1514"/>
      <c r="N5" s="553"/>
      <c r="O5" s="556"/>
      <c r="P5" s="557"/>
    </row>
    <row r="6" spans="1:18" ht="36" customHeight="1">
      <c r="A6" s="1490"/>
      <c r="B6" s="1524"/>
      <c r="C6" s="1525"/>
      <c r="D6" s="1526"/>
      <c r="E6" s="1513" t="s">
        <v>2441</v>
      </c>
      <c r="F6" s="1514"/>
      <c r="G6" s="1514"/>
      <c r="H6" s="1514"/>
      <c r="I6" s="1514"/>
      <c r="J6" s="1514"/>
      <c r="K6" s="1514"/>
      <c r="L6" s="1514"/>
      <c r="M6" s="1514"/>
      <c r="N6" s="553"/>
      <c r="O6" s="556"/>
      <c r="P6" s="557"/>
    </row>
    <row r="7" spans="1:18" ht="48.75" customHeight="1">
      <c r="A7" s="1491"/>
      <c r="B7" s="1520"/>
      <c r="C7" s="1521"/>
      <c r="D7" s="1522"/>
      <c r="E7" s="1513" t="s">
        <v>2440</v>
      </c>
      <c r="F7" s="1514"/>
      <c r="G7" s="1514"/>
      <c r="H7" s="1514"/>
      <c r="I7" s="1514"/>
      <c r="J7" s="1514"/>
      <c r="K7" s="1514"/>
      <c r="L7" s="1514"/>
      <c r="M7" s="1514"/>
      <c r="N7" s="553"/>
      <c r="O7" s="556"/>
      <c r="P7" s="557"/>
    </row>
    <row r="8" spans="1:18" ht="20.100000000000001" customHeight="1">
      <c r="A8" s="434">
        <v>2</v>
      </c>
      <c r="B8" s="1520" t="s">
        <v>2204</v>
      </c>
      <c r="C8" s="1521"/>
      <c r="D8" s="1522"/>
      <c r="E8" s="1523" t="s">
        <v>2098</v>
      </c>
      <c r="F8" s="1515"/>
      <c r="G8" s="1515"/>
      <c r="H8" s="1515"/>
      <c r="I8" s="1515"/>
      <c r="J8" s="1515"/>
      <c r="K8" s="1515"/>
      <c r="L8" s="1515"/>
      <c r="M8" s="1515"/>
      <c r="N8" s="554"/>
      <c r="O8" s="556"/>
      <c r="P8" s="558"/>
    </row>
    <row r="9" spans="1:18" ht="18" customHeight="1">
      <c r="A9" s="1489">
        <v>3</v>
      </c>
      <c r="B9" s="1517" t="s">
        <v>2099</v>
      </c>
      <c r="C9" s="1518"/>
      <c r="D9" s="1519"/>
      <c r="E9" s="1523" t="s">
        <v>2485</v>
      </c>
      <c r="F9" s="1515"/>
      <c r="G9" s="1515"/>
      <c r="H9" s="1515"/>
      <c r="I9" s="1515"/>
      <c r="J9" s="1515"/>
      <c r="K9" s="1515"/>
      <c r="L9" s="1515"/>
      <c r="M9" s="1515"/>
      <c r="N9" s="554"/>
      <c r="O9" s="556"/>
      <c r="P9" s="558"/>
    </row>
    <row r="10" spans="1:18" ht="20.100000000000001" customHeight="1">
      <c r="A10" s="1491"/>
      <c r="B10" s="1520"/>
      <c r="C10" s="1521"/>
      <c r="D10" s="1522"/>
      <c r="E10" s="1523" t="s">
        <v>2100</v>
      </c>
      <c r="F10" s="1515"/>
      <c r="G10" s="1515"/>
      <c r="H10" s="1515"/>
      <c r="I10" s="1515"/>
      <c r="J10" s="1515"/>
      <c r="K10" s="1515"/>
      <c r="L10" s="1515"/>
      <c r="M10" s="1515"/>
      <c r="N10" s="554"/>
      <c r="O10" s="556"/>
      <c r="P10" s="558"/>
    </row>
    <row r="11" spans="1:18" ht="20.100000000000001" customHeight="1">
      <c r="A11" s="1489">
        <v>4</v>
      </c>
      <c r="B11" s="1517" t="s">
        <v>2103</v>
      </c>
      <c r="C11" s="1518"/>
      <c r="D11" s="1519"/>
      <c r="E11" s="1523" t="s">
        <v>2448</v>
      </c>
      <c r="F11" s="1515"/>
      <c r="G11" s="1515"/>
      <c r="H11" s="1515"/>
      <c r="I11" s="1515"/>
      <c r="J11" s="1515"/>
      <c r="K11" s="1515"/>
      <c r="L11" s="1515"/>
      <c r="M11" s="1515"/>
      <c r="N11" s="554"/>
      <c r="O11" s="556"/>
      <c r="P11" s="558"/>
    </row>
    <row r="12" spans="1:18" ht="20.100000000000001" customHeight="1">
      <c r="A12" s="1490"/>
      <c r="B12" s="1524"/>
      <c r="C12" s="1525"/>
      <c r="D12" s="1526"/>
      <c r="E12" s="1523" t="s">
        <v>2104</v>
      </c>
      <c r="F12" s="1515"/>
      <c r="G12" s="1515"/>
      <c r="H12" s="1515"/>
      <c r="I12" s="1515"/>
      <c r="J12" s="1515"/>
      <c r="K12" s="1515"/>
      <c r="L12" s="1515"/>
      <c r="M12" s="1515"/>
      <c r="N12" s="554"/>
      <c r="O12" s="556"/>
      <c r="P12" s="558"/>
    </row>
    <row r="13" spans="1:18" ht="36" customHeight="1">
      <c r="A13" s="1491"/>
      <c r="B13" s="1520"/>
      <c r="C13" s="1521"/>
      <c r="D13" s="1522"/>
      <c r="E13" s="1523" t="s">
        <v>2105</v>
      </c>
      <c r="F13" s="1515"/>
      <c r="G13" s="1515"/>
      <c r="H13" s="1515"/>
      <c r="I13" s="1515"/>
      <c r="J13" s="1515"/>
      <c r="K13" s="1515"/>
      <c r="L13" s="1515"/>
      <c r="M13" s="1515"/>
      <c r="N13" s="554"/>
      <c r="O13" s="556"/>
      <c r="P13" s="558"/>
    </row>
    <row r="14" spans="1:18" ht="36" customHeight="1">
      <c r="A14" s="398">
        <v>5</v>
      </c>
      <c r="B14" s="1486" t="s">
        <v>2106</v>
      </c>
      <c r="C14" s="1486"/>
      <c r="D14" s="1486"/>
      <c r="E14" s="1523" t="s">
        <v>2208</v>
      </c>
      <c r="F14" s="1515"/>
      <c r="G14" s="1515"/>
      <c r="H14" s="1515"/>
      <c r="I14" s="1515"/>
      <c r="J14" s="1515"/>
      <c r="K14" s="1515"/>
      <c r="L14" s="1515"/>
      <c r="M14" s="1515"/>
      <c r="N14" s="554"/>
      <c r="O14" s="556"/>
      <c r="P14" s="558"/>
    </row>
    <row r="15" spans="1:18" ht="20.100000000000001" customHeight="1">
      <c r="A15" s="398">
        <v>6</v>
      </c>
      <c r="B15" s="1486" t="s">
        <v>2108</v>
      </c>
      <c r="C15" s="1486"/>
      <c r="D15" s="1486"/>
      <c r="E15" s="1523" t="s">
        <v>2109</v>
      </c>
      <c r="F15" s="1515"/>
      <c r="G15" s="1515"/>
      <c r="H15" s="1515"/>
      <c r="I15" s="1515"/>
      <c r="J15" s="1515"/>
      <c r="K15" s="1515"/>
      <c r="L15" s="1515"/>
      <c r="M15" s="1515"/>
      <c r="N15" s="554"/>
      <c r="O15" s="556"/>
      <c r="P15" s="558"/>
    </row>
    <row r="16" spans="1:18" ht="36" customHeight="1">
      <c r="A16" s="471">
        <v>7</v>
      </c>
      <c r="B16" s="1527" t="s">
        <v>2200</v>
      </c>
      <c r="C16" s="1527"/>
      <c r="D16" s="1527"/>
      <c r="E16" s="1528" t="s">
        <v>2486</v>
      </c>
      <c r="F16" s="1488"/>
      <c r="G16" s="1488"/>
      <c r="H16" s="1488"/>
      <c r="I16" s="1488"/>
      <c r="J16" s="1488"/>
      <c r="K16" s="1488"/>
      <c r="L16" s="1488"/>
      <c r="M16" s="1488"/>
      <c r="N16" s="554"/>
      <c r="O16" s="556"/>
      <c r="P16" s="558"/>
    </row>
    <row r="17" spans="1:16" ht="31.5" customHeight="1">
      <c r="A17" s="472">
        <v>8</v>
      </c>
      <c r="B17" s="1527" t="s">
        <v>2474</v>
      </c>
      <c r="C17" s="1527"/>
      <c r="D17" s="1527"/>
      <c r="E17" s="1487" t="s">
        <v>2482</v>
      </c>
      <c r="F17" s="1488"/>
      <c r="G17" s="1488"/>
      <c r="H17" s="1488"/>
      <c r="I17" s="1488"/>
      <c r="J17" s="1488"/>
      <c r="K17" s="1488"/>
      <c r="L17" s="1488"/>
      <c r="M17" s="1488"/>
      <c r="N17" s="554"/>
      <c r="O17" s="556"/>
      <c r="P17" s="558"/>
    </row>
    <row r="18" spans="1:16" ht="36" customHeight="1">
      <c r="A18" s="1535">
        <v>9</v>
      </c>
      <c r="B18" s="1492" t="s">
        <v>2479</v>
      </c>
      <c r="C18" s="1493"/>
      <c r="D18" s="1494"/>
      <c r="E18" s="1487" t="s">
        <v>2209</v>
      </c>
      <c r="F18" s="1488"/>
      <c r="G18" s="1488"/>
      <c r="H18" s="1488"/>
      <c r="I18" s="1488"/>
      <c r="J18" s="1488"/>
      <c r="K18" s="1488"/>
      <c r="L18" s="1488"/>
      <c r="M18" s="1488"/>
      <c r="N18" s="554"/>
      <c r="O18" s="556"/>
      <c r="P18" s="558"/>
    </row>
    <row r="19" spans="1:16" ht="20.100000000000001" customHeight="1">
      <c r="A19" s="1536"/>
      <c r="B19" s="1498"/>
      <c r="C19" s="1499"/>
      <c r="D19" s="1500"/>
      <c r="E19" s="1487" t="s">
        <v>2111</v>
      </c>
      <c r="F19" s="1488"/>
      <c r="G19" s="1488"/>
      <c r="H19" s="1488"/>
      <c r="I19" s="1488"/>
      <c r="J19" s="1488"/>
      <c r="K19" s="1488"/>
      <c r="L19" s="1488"/>
      <c r="M19" s="1488"/>
      <c r="N19" s="554"/>
      <c r="O19" s="556"/>
      <c r="P19" s="558"/>
    </row>
    <row r="20" spans="1:16" ht="25.5" customHeight="1">
      <c r="A20" s="1489">
        <v>10</v>
      </c>
      <c r="B20" s="1492" t="s">
        <v>2481</v>
      </c>
      <c r="C20" s="1493"/>
      <c r="D20" s="1494"/>
      <c r="E20" s="1501" t="s">
        <v>2456</v>
      </c>
      <c r="F20" s="1505"/>
      <c r="G20" s="1509" t="s">
        <v>2459</v>
      </c>
      <c r="H20" s="1510"/>
      <c r="I20" s="1510"/>
      <c r="J20" s="1510"/>
      <c r="K20" s="1510"/>
      <c r="L20" s="1510"/>
      <c r="M20" s="1511"/>
      <c r="N20" s="554"/>
      <c r="O20" s="556"/>
      <c r="P20" s="558"/>
    </row>
    <row r="21" spans="1:16" ht="25.5" customHeight="1">
      <c r="A21" s="1490"/>
      <c r="B21" s="1495"/>
      <c r="C21" s="1496"/>
      <c r="D21" s="1497"/>
      <c r="E21" s="1506"/>
      <c r="F21" s="1507"/>
      <c r="G21" s="1509" t="s">
        <v>2460</v>
      </c>
      <c r="H21" s="1510"/>
      <c r="I21" s="1510"/>
      <c r="J21" s="1510"/>
      <c r="K21" s="1510"/>
      <c r="L21" s="1510"/>
      <c r="M21" s="1511"/>
      <c r="N21" s="554"/>
      <c r="O21" s="556"/>
      <c r="P21" s="558"/>
    </row>
    <row r="22" spans="1:16" ht="25.5" customHeight="1">
      <c r="A22" s="1490"/>
      <c r="B22" s="1495"/>
      <c r="C22" s="1496"/>
      <c r="D22" s="1497"/>
      <c r="E22" s="1502"/>
      <c r="F22" s="1508"/>
      <c r="G22" s="1509" t="s">
        <v>2461</v>
      </c>
      <c r="H22" s="1510"/>
      <c r="I22" s="1510"/>
      <c r="J22" s="1510"/>
      <c r="K22" s="1510"/>
      <c r="L22" s="1510"/>
      <c r="M22" s="1511"/>
      <c r="N22" s="554"/>
      <c r="O22" s="556"/>
      <c r="P22" s="558"/>
    </row>
    <row r="23" spans="1:16" ht="30.75" customHeight="1">
      <c r="A23" s="1490"/>
      <c r="B23" s="1495"/>
      <c r="C23" s="1496"/>
      <c r="D23" s="1497"/>
      <c r="E23" s="1501" t="s">
        <v>2458</v>
      </c>
      <c r="F23" s="1503" t="s">
        <v>2457</v>
      </c>
      <c r="G23" s="1509" t="s">
        <v>2462</v>
      </c>
      <c r="H23" s="1510"/>
      <c r="I23" s="1510"/>
      <c r="J23" s="1510"/>
      <c r="K23" s="1510"/>
      <c r="L23" s="1510"/>
      <c r="M23" s="1511"/>
      <c r="N23" s="554"/>
      <c r="O23" s="556"/>
      <c r="P23" s="558"/>
    </row>
    <row r="24" spans="1:16" ht="30.75" customHeight="1">
      <c r="A24" s="1490"/>
      <c r="B24" s="1495"/>
      <c r="C24" s="1496"/>
      <c r="D24" s="1497"/>
      <c r="E24" s="1502"/>
      <c r="F24" s="1504"/>
      <c r="G24" s="1509" t="s">
        <v>2463</v>
      </c>
      <c r="H24" s="1510"/>
      <c r="I24" s="1510"/>
      <c r="J24" s="1510"/>
      <c r="K24" s="1510"/>
      <c r="L24" s="1510"/>
      <c r="M24" s="1511"/>
      <c r="N24" s="554"/>
      <c r="O24" s="556"/>
      <c r="P24" s="558"/>
    </row>
    <row r="25" spans="1:16" ht="36" customHeight="1">
      <c r="A25" s="1491"/>
      <c r="B25" s="1498"/>
      <c r="C25" s="1499"/>
      <c r="D25" s="1500"/>
      <c r="E25" s="1513" t="s">
        <v>2467</v>
      </c>
      <c r="F25" s="1514"/>
      <c r="G25" s="1515"/>
      <c r="H25" s="1515"/>
      <c r="I25" s="1515"/>
      <c r="J25" s="1515"/>
      <c r="K25" s="1515"/>
      <c r="L25" s="1515"/>
      <c r="M25" s="1516"/>
      <c r="N25" s="554"/>
      <c r="O25" s="556"/>
      <c r="P25" s="558"/>
    </row>
    <row r="26" spans="1:16" ht="32.25" customHeight="1">
      <c r="A26" s="472">
        <v>11</v>
      </c>
      <c r="B26" s="1538" t="s">
        <v>2211</v>
      </c>
      <c r="C26" s="1539"/>
      <c r="D26" s="1540"/>
      <c r="E26" s="1487" t="s">
        <v>2210</v>
      </c>
      <c r="F26" s="1488"/>
      <c r="G26" s="1488"/>
      <c r="H26" s="1488"/>
      <c r="I26" s="1488"/>
      <c r="J26" s="1488"/>
      <c r="K26" s="1488"/>
      <c r="L26" s="1488"/>
      <c r="M26" s="1537"/>
      <c r="N26" s="554"/>
      <c r="O26" s="556"/>
      <c r="P26" s="558"/>
    </row>
    <row r="27" spans="1:16" ht="36" customHeight="1" thickBot="1">
      <c r="A27" s="472">
        <v>12</v>
      </c>
      <c r="B27" s="1527" t="s">
        <v>2478</v>
      </c>
      <c r="C27" s="1527"/>
      <c r="D27" s="1527"/>
      <c r="E27" s="1487" t="s">
        <v>2398</v>
      </c>
      <c r="F27" s="1488"/>
      <c r="G27" s="1488"/>
      <c r="H27" s="1488"/>
      <c r="I27" s="1488"/>
      <c r="J27" s="1488"/>
      <c r="K27" s="1488"/>
      <c r="L27" s="1488"/>
      <c r="M27" s="1488"/>
      <c r="N27" s="555"/>
      <c r="O27" s="556"/>
      <c r="P27" s="558"/>
    </row>
    <row r="28" spans="1:16" ht="36" customHeight="1"/>
    <row r="29" spans="1:16" ht="36" customHeight="1">
      <c r="B29" s="3" t="s">
        <v>169</v>
      </c>
      <c r="C29" s="278">
        <v>1</v>
      </c>
      <c r="E29" s="399"/>
    </row>
    <row r="30" spans="1:16" ht="36" customHeight="1">
      <c r="B30" s="3" t="s">
        <v>376</v>
      </c>
      <c r="C30" s="278">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slBX0qlGkk8WJZ7yLMbXRAsJbq3onOUqxq7JS6y6SmaLJI/z1ZNK10DS40/Z2QcbCAn0tEcUVHTM3VMKoD3cw==" saltValue="WJiCJxMaeL+hLVG2PsDJ8w==" spinCount="100000" sheet="1" objects="1" scenarios="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formula1>$B$29:$B$30</formula1>
    </dataValidation>
    <dataValidation type="list" allowBlank="1" showInputMessage="1" showErrorMessage="1" sqref="O4:O27">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2025-10-29T07:05:31Z</dcterms:modified>
</cp:coreProperties>
</file>